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M8">[0]!___M8</definedName>
    <definedName name="___M9">[0]!___M9</definedName>
    <definedName name="___ORG10">#REF!</definedName>
    <definedName name="___ORG11">#REF!</definedName>
    <definedName name="___ORG12">#REF!</definedName>
    <definedName name="___ORG13">#REF!</definedName>
    <definedName name="___ORG14">#REF!</definedName>
    <definedName name="___ORG15">#REF!</definedName>
    <definedName name="___q11">[0]!___q11</definedName>
    <definedName name="___q15">[0]!___q15</definedName>
    <definedName name="___q17">[0]!___q17</definedName>
    <definedName name="___q2">[0]!___q2</definedName>
    <definedName name="___q3">[0]!___q3</definedName>
    <definedName name="___q4">[0]!___q4</definedName>
    <definedName name="___q5">[0]!___q5</definedName>
    <definedName name="___q6">[0]!___q6</definedName>
    <definedName name="___q7">[0]!___q7</definedName>
    <definedName name="___q8">[0]!___q8</definedName>
    <definedName name="___q9">[0]!___q9</definedName>
    <definedName name="___RAB10">#REF!</definedName>
    <definedName name="___RAB11">#REF!</definedName>
    <definedName name="___RAB12">#REF!</definedName>
    <definedName name="___RAB13">#REF!</definedName>
    <definedName name="___RAB14">#REF!</definedName>
    <definedName name="___RAB15">#REF!</definedName>
    <definedName name="__123Graph_AGRAPH1" localSheetId="0" hidden="1">'[2]на 1 тут'!#REF!</definedName>
    <definedName name="__123Graph_AGRAPH1" hidden="1">'[2]на 1 тут'!#REF!</definedName>
    <definedName name="__123Graph_AGRAPH2" localSheetId="0" hidden="1">'[2]на 1 тут'!#REF!</definedName>
    <definedName name="__123Graph_AGRAPH2" hidden="1">'[2]на 1 тут'!#REF!</definedName>
    <definedName name="__123Graph_BGRAPH1" localSheetId="0" hidden="1">'[2]на 1 тут'!#REF!</definedName>
    <definedName name="__123Graph_BGRAPH1" hidden="1">'[2]на 1 тут'!#REF!</definedName>
    <definedName name="__123Graph_BGRAPH2" localSheetId="0" hidden="1">'[2]на 1 тут'!#REF!</definedName>
    <definedName name="__123Graph_BGRAPH2" hidden="1">'[2]на 1 тут'!#REF!</definedName>
    <definedName name="__123Graph_CGRAPH1" localSheetId="0" hidden="1">'[2]на 1 тут'!#REF!</definedName>
    <definedName name="__123Graph_CGRAPH1" hidden="1">'[2]на 1 тут'!#REF!</definedName>
    <definedName name="__123Graph_CGRAPH2" localSheetId="0" hidden="1">'[2]на 1 тут'!#REF!</definedName>
    <definedName name="__123Graph_CGRAPH2" hidden="1">'[2]на 1 тут'!#REF!</definedName>
    <definedName name="__123Graph_LBL_AGRAPH1" localSheetId="0" hidden="1">'[2]на 1 тут'!#REF!</definedName>
    <definedName name="__123Graph_LBL_AGRAPH1" hidden="1">'[2]на 1 тут'!#REF!</definedName>
    <definedName name="__123Graph_XGRAPH1" localSheetId="0" hidden="1">'[2]на 1 тут'!#REF!</definedName>
    <definedName name="__123Graph_XGRAPH1" hidden="1">'[2]на 1 тут'!#REF!</definedName>
    <definedName name="__123Graph_XGRAPH2" localSheetId="0" hidden="1">'[2]на 1 тут'!#REF!</definedName>
    <definedName name="__123Graph_XGRAPH2" hidden="1">'[2]на 1 тут'!#REF!</definedName>
    <definedName name="__M8" localSheetId="0">'2014'!__M8</definedName>
    <definedName name="__M9" localSheetId="0">'2014'!__M9</definedName>
    <definedName name="__ORG10" localSheetId="0">'2014'!$D$5:$F$50</definedName>
    <definedName name="__ORG11" localSheetId="0">'2014'!#REF!</definedName>
    <definedName name="__ORG12" localSheetId="0">'2014'!#REF!</definedName>
    <definedName name="__ORG13" localSheetId="0">'2014'!#REF!</definedName>
    <definedName name="__ORG14" localSheetId="0">'2014'!#REF!</definedName>
    <definedName name="__ORG15" localSheetId="0">'2014'!#REF!</definedName>
    <definedName name="__q11" localSheetId="0">'2014'!__q11</definedName>
    <definedName name="__q15" localSheetId="0">'2014'!__q15</definedName>
    <definedName name="__q17" localSheetId="0">'2014'!__q17</definedName>
    <definedName name="__q2" localSheetId="0">'2014'!__q2</definedName>
    <definedName name="__q3" localSheetId="0">'2014'!__q3</definedName>
    <definedName name="__q4" localSheetId="0">'2014'!__q4</definedName>
    <definedName name="__q5" localSheetId="0">'2014'!__q5</definedName>
    <definedName name="__q6" localSheetId="0">'2014'!__q6</definedName>
    <definedName name="__q7" localSheetId="0">'2014'!__q7</definedName>
    <definedName name="__q8" localSheetId="0">'2014'!__q8</definedName>
    <definedName name="__q9" localSheetId="0">'2014'!__q9</definedName>
    <definedName name="__RAB10" localSheetId="0">'2014'!#REF!</definedName>
    <definedName name="__RAB11" localSheetId="0">'2014'!#REF!</definedName>
    <definedName name="__RAB12" localSheetId="0">'2014'!#REF!</definedName>
    <definedName name="__RAB13" localSheetId="0">'2014'!#REF!</definedName>
    <definedName name="__RAB14" localSheetId="0">'2014'!#REF!</definedName>
    <definedName name="__RAB15" localSheetId="0">'2014'!#REF!</definedName>
    <definedName name="_M8">[0]!_M8</definedName>
    <definedName name="_M9">[0]!_M9</definedName>
    <definedName name="_ORG11">'[5]2011'!#REF!</definedName>
    <definedName name="_ORG12">'[5]2011'!#REF!</definedName>
    <definedName name="_ORG13">'[5]2011'!#REF!</definedName>
    <definedName name="_ORG14">'[5]2011'!#REF!</definedName>
    <definedName name="_ORG15">'[5]2011'!#REF!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B10">'[5]2011'!#REF!</definedName>
    <definedName name="_RAB11">'[5]2011'!#REF!</definedName>
    <definedName name="_RAB12">'[5]2011'!#REF!</definedName>
    <definedName name="_RAB13">'[5]2011'!#REF!</definedName>
    <definedName name="_RAB14">'[5]2011'!#REF!</definedName>
    <definedName name="_RAB15">'[5]2011'!#REF!</definedName>
    <definedName name="_xlfn.IFERROR" hidden="1">#NAME?</definedName>
    <definedName name="÷ĺňâĺđňűé" localSheetId="0">#REF!</definedName>
    <definedName name="÷ĺňâĺđňűé">#REF!</definedName>
    <definedName name="àî" localSheetId="0">'2014'!àî</definedName>
    <definedName name="àî">[0]!àî</definedName>
    <definedName name="ALL_SET" localSheetId="0">#REF!</definedName>
    <definedName name="ALL_SET">#REF!</definedName>
    <definedName name="BALEE_PROT" localSheetId="0">'[9]Баланс ээ'!$G$22:$J$22,'[9]Баланс ээ'!$G$20:$J$20,'[9]Баланс ээ'!$G$11:$J$18,'[9]Баланс ээ'!$G$24:$J$28</definedName>
    <definedName name="BALEE_PROT">'[7]Баланс ээ'!$G$22:$J$22,'[7]Баланс ээ'!$G$20:$J$20,'[7]Баланс ээ'!$G$11:$J$18,'[7]Баланс ээ'!$G$24:$J$28</definedName>
    <definedName name="BALM_PROT" localSheetId="0">'[9]Баланс мощности'!$G$20:$J$20,'[9]Баланс мощности'!$G$22:$J$22,'[9]Баланс мощности'!$G$24:$J$28,'[9]Баланс мощности'!$G$11:$J$18</definedName>
    <definedName name="BALM_PROT">'[7]Баланс мощности'!$G$20:$J$20,'[7]Баланс мощности'!$G$22:$J$22,'[7]Баланс мощности'!$G$24:$J$28,'[7]Баланс мощности'!$G$11:$J$18</definedName>
    <definedName name="cd" localSheetId="0">'2014'!cd</definedName>
    <definedName name="cd">[0]!cd</definedName>
    <definedName name="com" localSheetId="0">'2014'!com</definedName>
    <definedName name="com">[0]!com</definedName>
    <definedName name="CompOt" localSheetId="0">'2014'!CompOt</definedName>
    <definedName name="CompOt">[0]!CompOt</definedName>
    <definedName name="CompOt2" localSheetId="0">'2014'!CompOt2</definedName>
    <definedName name="CompOt2">[0]!CompOt2</definedName>
    <definedName name="CompRas" localSheetId="0">'2014'!CompRas</definedName>
    <definedName name="CompRas">[0]!CompRas</definedName>
    <definedName name="ct" localSheetId="0">'2014'!ct</definedName>
    <definedName name="ct">[0]!ct</definedName>
    <definedName name="ď" localSheetId="0">'2014'!ď</definedName>
    <definedName name="ď">[0]!ď</definedName>
    <definedName name="DaNet" localSheetId="0">'[9]regs'!$H$94:$H$95</definedName>
    <definedName name="DaNet">'[7]regs'!$H$94:$H$95</definedName>
    <definedName name="ďď" localSheetId="0">'2014'!ďď</definedName>
    <definedName name="ďď">[0]!ďď</definedName>
    <definedName name="đđ" localSheetId="0">'2014'!đđ</definedName>
    <definedName name="đđ">[0]!đđ</definedName>
    <definedName name="đđđ" localSheetId="0">'2014'!đđđ</definedName>
    <definedName name="đđđ">[0]!đđđ</definedName>
    <definedName name="dsragh" localSheetId="0">'2014'!dsragh</definedName>
    <definedName name="dsragh">[0]!dsragh</definedName>
    <definedName name="ęĺ" localSheetId="0">'2014'!ęĺ</definedName>
    <definedName name="ęĺ">[0]!ęĺ</definedName>
    <definedName name="ESO_PROT" localSheetId="0">'[10]ЭСО'!$G$35:$G$37,'[10]ЭСО'!$G$41:$G$44,'[10]ЭСО'!#REF!,'2014'!P1_ESO_PROT</definedName>
    <definedName name="ESO_PROT">'[6]ЭСО'!$G$35:$G$37,'[6]ЭСО'!$G$41:$G$44,'[6]ЭСО'!#REF!,P1_ESO_PROT</definedName>
    <definedName name="ew" localSheetId="0">'2014'!ew</definedName>
    <definedName name="ew">[0]!ew</definedName>
    <definedName name="fg" localSheetId="0">'2014'!fg</definedName>
    <definedName name="fg">[0]!fg</definedName>
    <definedName name="gfg" localSheetId="0">'2014'!gfg</definedName>
    <definedName name="gfg">[0]!gfg</definedName>
    <definedName name="gh" localSheetId="0">'2014'!gh</definedName>
    <definedName name="gh">[0]!gh</definedName>
    <definedName name="h" localSheetId="0">'2014'!h</definedName>
    <definedName name="h">[0]!h</definedName>
    <definedName name="hhh" localSheetId="0">'2014'!hhh</definedName>
    <definedName name="hhh">[0]!hhh</definedName>
    <definedName name="hhy" localSheetId="0">'2014'!hhy</definedName>
    <definedName name="hhy">[0]!hhy</definedName>
    <definedName name="îî" localSheetId="0">'2014'!îî</definedName>
    <definedName name="îî">[0]!îî</definedName>
    <definedName name="j" localSheetId="0">'2014'!j</definedName>
    <definedName name="j">[0]!j</definedName>
    <definedName name="k" localSheetId="0">'2014'!k</definedName>
    <definedName name="k">[0]!k</definedName>
    <definedName name="LINE" localSheetId="0">#REF!</definedName>
    <definedName name="LINE">#REF!</definedName>
    <definedName name="LINE2" localSheetId="0">#REF!</definedName>
    <definedName name="LINE2">#REF!</definedName>
    <definedName name="M8">[0]!M8</definedName>
    <definedName name="M9">[0]!M9</definedName>
    <definedName name="MmExcelLinker_6E24F10A_D93B_4197_A91F_1E8C46B84DD5" localSheetId="0">РТ передача '[4]ээ'!$I$76:$I$76</definedName>
    <definedName name="MmExcelLinker_6E24F10A_D93B_4197_A91F_1E8C46B84DD5">РТ передача '[4]ээ'!$I$76:$I$76</definedName>
    <definedName name="NET_SCOPE" localSheetId="0">'2014'!#REF!</definedName>
    <definedName name="NET_SCOPE">'[5]2011'!#REF!</definedName>
    <definedName name="nfyz" localSheetId="0">'2014'!nfyz</definedName>
    <definedName name="nfyz">[0]!nfyz</definedName>
    <definedName name="o" localSheetId="0">'2014'!o</definedName>
    <definedName name="o">[0]!o</definedName>
    <definedName name="öó" localSheetId="0">'2014'!öó</definedName>
    <definedName name="öó">[0]!öó</definedName>
    <definedName name="ORG11">'[5]2011'!#REF!</definedName>
    <definedName name="ORG12">'[5]2011'!#REF!</definedName>
    <definedName name="ORG13">'[5]2011'!#REF!</definedName>
    <definedName name="ORG14">'[5]2011'!#REF!</definedName>
    <definedName name="ORG15">'[5]2011'!#REF!</definedName>
    <definedName name="P1_dip" hidden="1">'[8]FST5'!$G$167:$G$172,'[8]FST5'!$G$174:$G$175,'[8]FST5'!$G$177:$G$180,'[8]FST5'!$G$182,'[8]FST5'!$G$184:$G$188,'[8]FST5'!$G$190,'[8]FST5'!$G$192:$G$194</definedName>
    <definedName name="P1_eso" hidden="1">'[8]FST5'!$G$167:$G$172,'[8]FST5'!$G$174:$G$175,'[8]FST5'!$G$177:$G$180,'[8]FST5'!$G$182,'[8]FST5'!$G$184:$G$188,'[8]FST5'!$G$190,'[8]FST5'!$G$192:$G$194</definedName>
    <definedName name="P1_ESO_PROT" localSheetId="0" hidden="1">'[10]ЭСО'!#REF!,'[10]ЭСО'!#REF!,'[10]ЭСО'!$G$7:$G$15,'[10]ЭСО'!#REF!,'[10]ЭСО'!$G$20:$G$22,'[10]ЭСО'!$G$24:$G$26,'[10]ЭСО'!$G$29:$G$30,'[10]ЭСО'!$G$33:$G$33</definedName>
    <definedName name="P1_ESO_PROT" hidden="1">'[6]ЭСО'!#REF!,'[6]ЭСО'!#REF!,'[6]ЭСО'!$G$7:$G$15,'[6]ЭСО'!#REF!,'[6]ЭСО'!$G$20:$G$22,'[6]ЭСО'!$G$24:$G$26,'[6]ЭСО'!$G$29:$G$30,'[6]ЭСО'!$G$33:$G$33</definedName>
    <definedName name="P1_net" hidden="1">'[8]FST5'!$G$118:$G$123,'[8]FST5'!$G$125:$G$126,'[8]FST5'!$G$128:$G$131,'[8]FST5'!$G$133,'[8]FST5'!$G$135:$G$139,'[8]FST5'!$G$141,'[8]FST5'!$G$143:$G$145</definedName>
    <definedName name="P1_SBT_PROT" localSheetId="0" hidden="1">'[10]сбыт'!#REF!,'[10]сбыт'!#REF!,'[10]сбыт'!#REF!,'[10]сбыт'!#REF!,'[10]сбыт'!#REF!,'[10]сбыт'!#REF!,'[10]сбыт'!#REF!</definedName>
    <definedName name="P1_SBT_PROT" hidden="1">'[6]сбыт'!#REF!,'[6]сбыт'!#REF!,'[6]сбыт'!#REF!,'[6]сбыт'!#REF!,'[6]сбыт'!#REF!,'[6]сбыт'!#REF!,'[6]сбыт'!#REF!</definedName>
    <definedName name="P1_SC_CLR" localSheetId="0" hidden="1">#REF!,#REF!,#REF!,#REF!,#REF!</definedName>
    <definedName name="P1_SC_CLR" hidden="1">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'[10]Ген. не уч. ОРЭМ'!$F$33:$F$36,'[10]Ген. не уч. ОРЭМ'!$F$38:$F$43,'[10]Ген. не уч. ОРЭМ'!$F$45:$F$45,'[10]Ген. не уч. ОРЭМ'!$F$47:$F$47,'[10]Ген. не уч. ОРЭМ'!$F$49:$F$49,'[10]Ген. не уч. ОРЭМ'!$F$51:$F$51</definedName>
    <definedName name="P1_SCOPE_FLOAD" hidden="1">'[6]Ген. не уч. ОРЭМ'!$F$33:$F$36,'[6]Ген. не уч. ОРЭМ'!$F$38:$F$43,'[6]Ген. не уч. ОРЭМ'!$F$45:$F$45,'[6]Ген. не уч. ОРЭМ'!$F$47:$F$47,'[6]Ген. не уч. ОРЭМ'!$F$49:$F$49,'[6]Ген. не уч. ОРЭМ'!$F$51:$F$51</definedName>
    <definedName name="P1_SCOPE_FRML" localSheetId="0" hidden="1">'[10]Ген. не уч. ОРЭМ'!$F$18:$F$26,'[10]Ген. не уч. ОРЭМ'!$F$28:$F$29,'[10]Ген. не уч. ОРЭМ'!$F$31:$F$31,'[10]Ген. не уч. ОРЭМ'!$F$33:$F$35,'[10]Ген. не уч. ОРЭМ'!$F$38:$F$42,'[10]Ген. не уч. ОРЭМ'!$F$45:$F$45</definedName>
    <definedName name="P1_SCOPE_FRML" hidden="1">'[6]Ген. не уч. ОРЭМ'!$F$18:$F$26,'[6]Ген. не уч. ОРЭМ'!$F$28:$F$29,'[6]Ген. не уч. ОРЭМ'!$F$31:$F$31,'[6]Ген. не уч. ОРЭМ'!$F$33:$F$35,'[6]Ген. не уч. ОРЭМ'!$F$38:$F$42,'[6]Ген. не уч. ОРЭМ'!$F$45:$F$45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6_SCOPE_FULL_LOAD" localSheetId="0" hidden="1">[0]!P2_SCOPE_FULL_LOAD,[0]!P3_SCOPE_FULL_LOAD,[0]!P4_SCOPE_FULL_LOAD,[0]!P5_SCOPE_FULL_LOAD,[0]!P6_SCOPE_FULL_LOAD,[0]!P7_SCOPE_FULL_LOAD,[0]!P8_SCOPE_FULL_LOAD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localSheetId="0" hidden="1">[0]!P9_SCOPE_FULL_LOAD,P10_SCOPE_FULL_LOAD,P11_SCOPE_FULL_LOAD,P12_SCOPE_FULL_LOAD,P13_SCOPE_FULL_LOAD,P14_SCOPE_FULL_LOAD,P15_SCOPE_FULL_LOAD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'[8]FST5'!$G$100:$G$116,'[8]FST5'!$G$118:$G$123,'[8]FST5'!$G$125:$G$126,'[8]FST5'!$G$128:$G$131,'[8]FST5'!$G$133,'[8]FST5'!$G$135:$G$139,'[8]FST5'!$G$141</definedName>
    <definedName name="P2_SC_CLR" localSheetId="0" hidden="1">#REF!,#REF!,#REF!,#REF!,#REF!</definedName>
    <definedName name="P2_SC_CLR" hidden="1">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3_dip" hidden="1">'[8]FST5'!$G$143:$G$145,'[8]FST5'!$G$214:$G$217,'[8]FST5'!$G$219:$G$224,'[8]FST5'!$G$226,'[8]FST5'!$G$228,'[8]FST5'!$G$230,'[8]FST5'!$G$232,'[8]FST5'!$G$197:$G$212</definedName>
    <definedName name="P4_dip" hidden="1">'[8]FST5'!$G$70:$G$75,'[8]FST5'!$G$77:$G$78,'[8]FST5'!$G$80:$G$83,'[8]FST5'!$G$85,'[8]FST5'!$G$87:$G$91,'[8]FST5'!$G$93,'[8]FST5'!$G$95:$G$97,'[8]FST5'!$G$52:$G$68</definedName>
    <definedName name="P6_T2.1?Protection" localSheetId="0">P1_T2.1?Protection</definedName>
    <definedName name="P6_T2.1?Protection">P1_T2.1?Protection</definedName>
    <definedName name="q11">[0]!q11</definedName>
    <definedName name="q15">[0]!q15</definedName>
    <definedName name="q17">[0]!q17</definedName>
    <definedName name="q2">[0]!q2</definedName>
    <definedName name="q3">[0]!q3</definedName>
    <definedName name="q4">[0]!q4</definedName>
    <definedName name="q5">[0]!q5</definedName>
    <definedName name="q6">[0]!q6</definedName>
    <definedName name="q7">[0]!q7</definedName>
    <definedName name="q8">[0]!q8</definedName>
    <definedName name="q9">[0]!q9</definedName>
    <definedName name="RAB10">'[5]2011'!#REF!</definedName>
    <definedName name="RAB11">'[5]2011'!#REF!</definedName>
    <definedName name="RAB12">'[5]2011'!#REF!</definedName>
    <definedName name="RAB13">'[5]2011'!#REF!</definedName>
    <definedName name="RAB14">'[5]2011'!#REF!</definedName>
    <definedName name="RAB15">'[5]2011'!#REF!</definedName>
    <definedName name="REG_PROT" localSheetId="0">'[9]regs'!$H$18:$H$23,'[9]regs'!$H$25:$H$26,'[9]regs'!$H$28:$H$28,'[9]regs'!$H$30:$H$32,'[9]regs'!$H$35:$H$39,'[9]regs'!$H$46:$H$46,'[9]regs'!$H$13:$H$16</definedName>
    <definedName name="REG_PROT">'[7]regs'!$H$18:$H$23,'[7]regs'!$H$25:$H$26,'[7]regs'!$H$28:$H$28,'[7]regs'!$H$30:$H$32,'[7]regs'!$H$35:$H$39,'[7]regs'!$H$46:$H$46,'[7]regs'!$H$13:$H$16</definedName>
    <definedName name="regions" localSheetId="0">'[9]regs'!$A$1:$A$87</definedName>
    <definedName name="regions">'[7]regs'!$A$1:$A$87</definedName>
    <definedName name="rr" localSheetId="0">'2014'!rr</definedName>
    <definedName name="rr">[0]!rr</definedName>
    <definedName name="ŕŕ" localSheetId="0">'2014'!ŕŕ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'2014'!P1_SCOPE_16_PRT,'2014'!P2_SCOPE_16_PRT</definedName>
    <definedName name="SCOPE_16_PRT">P1_SCOPE_16_PRT,P2_SCOPE_16_PRT</definedName>
    <definedName name="SCOPE_FLOAD" localSheetId="0">'[10]Ген. не уч. ОРЭМ'!$F$13:$F$31,'2014'!P1_SCOPE_FLOAD</definedName>
    <definedName name="SCOPE_FLOAD">'[6]Ген. не уч. ОРЭМ'!$F$13:$F$31,P1_SCOPE_FLOAD</definedName>
    <definedName name="SCOPE_FRML" localSheetId="0">'[10]Ген. не уч. ОРЭМ'!$F$49:$F$49,'[10]Ген. не уч. ОРЭМ'!$F$13:$F$16,'2014'!P1_SCOPE_FRML</definedName>
    <definedName name="SCOPE_FRML">'[6]Ген. не уч. ОРЭМ'!$F$49:$F$49,'[6]Ген. не уч. ОРЭМ'!$F$13:$F$16,P1_SCOPE_FRML</definedName>
    <definedName name="SCOPE_FULL_LOAD" localSheetId="0">'2014'!P16_SCOPE_FULL_LOAD,'2014'!P17_SCOPE_FULL_LOAD</definedName>
    <definedName name="SCOPE_FULL_LOAD">[0]!P16_SCOPE_FULL_LOAD,[0]!P17_SCOPE_FULL_LOAD</definedName>
    <definedName name="SCOPE_NOTIND" localSheetId="0">[0]!P1_SCOPE_NOTIND,[0]!P2_SCOPE_NOTIND,[0]!P3_SCOPE_NOTIND,[0]!P4_SCOPE_NOTIND,[0]!P5_SCOPE_NOTIND,[0]!P6_SCOPE_NOTIND,[0]!P7_SCOPE_NOTIND,[0]!P8_SCOPE_NOTIND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[0]!P4_SCOPE_NotInd2,[0]!P5_SCOPE_NotInd2,[0]!P6_SCOPE_NotInd2,[0]!P7_SCOPE_NotInd2</definedName>
    <definedName name="SCOPE_NotInd2">[0]!P4_SCOPE_NotInd2,[0]!P5_SCOPE_NotInd2,[0]!P6_SCOPE_NotInd2,[0]!P7_SCOPE_NotInd2</definedName>
    <definedName name="SCOPE_PER_PRT" localSheetId="0">'2014'!P5_SCOPE_PER_PRT,'2014'!P6_SCOPE_PER_PRT,'2014'!P7_SCOPE_PER_PRT,'2014'!P8_SCOPE_PER_PRT</definedName>
    <definedName name="SCOPE_PER_PRT">P5_SCOPE_PER_PRT,P6_SCOPE_PER_PRT,P7_SCOPE_PER_PRT,P8_SCOPE_PER_PRT</definedName>
    <definedName name="SCOPE_SETLD" localSheetId="0">#REF!</definedName>
    <definedName name="SCOPE_SETLD">#REF!</definedName>
    <definedName name="SCOPE_SV_PRT" localSheetId="0">'2014'!P1_SCOPE_SV_PRT,'2014'!P2_SCOPE_SV_PRT,'2014'!P3_SCOPE_SV_PRT</definedName>
    <definedName name="SCOPE_SV_PRT">P1_SCOPE_SV_PRT,P2_SCOPE_SV_PRT,P3_SCOPE_SV_PRT</definedName>
    <definedName name="SCOPE_SVOD" localSheetId="0">'[10]Свод'!$K$34,'[10]Свод'!$D$4:$K$31</definedName>
    <definedName name="SCOPE_SVOD">'[6]Свод'!$K$34,'[6]Свод'!$D$4:$K$31</definedName>
    <definedName name="SET_PROT" localSheetId="0">#REF!,#REF!,#REF!,#REF!,#REF!,'2014'!P1_SET_PROT</definedName>
    <definedName name="SET_PROT">#REF!,#REF!,#REF!,#REF!,#REF!,P1_SET_PROT</definedName>
    <definedName name="SET_PRT" localSheetId="0">#REF!,#REF!,#REF!,#REF!,'2014'!P1_SET_PRT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T1_Protect" localSheetId="0">P15_T1_Protect,P16_T1_Protect,P17_T1_Protect,P18_T1_Protect,'2014'!P19_T1_Protect</definedName>
    <definedName name="T1_Protect">P15_T1_Protect,P16_T1_Protect,P17_T1_Protect,P18_T1_Protect,P19_T1_Protect</definedName>
    <definedName name="T11?Data">#N/A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'2014'!P6_T2.1?Protection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P9_T28_Protection,P10_T28_Protection,P11_T28_Protection,'2014'!P12_T28_Protection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upr" localSheetId="0">'2014'!upr</definedName>
    <definedName name="upr">[0]!upr</definedName>
    <definedName name="ůůů" localSheetId="0">'2014'!ůůů</definedName>
    <definedName name="ůůů">[0]!ůůů</definedName>
    <definedName name="VV" localSheetId="0">'2014'!VV</definedName>
    <definedName name="VV">[0]!VV</definedName>
    <definedName name="we" localSheetId="0">'2014'!we</definedName>
    <definedName name="we">[0]!we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аа" localSheetId="0">'2014'!аа</definedName>
    <definedName name="аа">[0]!аа</definedName>
    <definedName name="АААААААА" localSheetId="0">'2014'!АААААААА</definedName>
    <definedName name="АААААААА">[0]!АААААААА</definedName>
    <definedName name="ав" localSheetId="0">'2014'!ав</definedName>
    <definedName name="ав">[0]!ав</definedName>
    <definedName name="ап" localSheetId="0">'2014'!ап</definedName>
    <definedName name="ап">[0]!ап</definedName>
    <definedName name="аяыпамыпмипи" localSheetId="0">'2014'!аяыпамыпмипи</definedName>
    <definedName name="аяыпамыпмипи">[0]!аяыпамыпмипи</definedName>
    <definedName name="бб" localSheetId="0">'2014'!бб</definedName>
    <definedName name="бб">[0]!бб</definedName>
    <definedName name="в" localSheetId="0">'2014'!в</definedName>
    <definedName name="в">[0]!в</definedName>
    <definedName name="в23ё" localSheetId="0">'2014'!в23ё</definedName>
    <definedName name="в23ё">[0]!в23ё</definedName>
    <definedName name="вап" localSheetId="0">'2014'!вап</definedName>
    <definedName name="вап">[0]!вап</definedName>
    <definedName name="Вар.их" localSheetId="0">'2014'!Вар.их</definedName>
    <definedName name="Вар.их">[0]!Вар.их</definedName>
    <definedName name="Вар.КАЛМЭ" localSheetId="0">'2014'!Вар.КАЛМЭ</definedName>
    <definedName name="Вар.КАЛМЭ">[0]!Вар.КАЛМЭ</definedName>
    <definedName name="вв" localSheetId="0">'2014'!вв</definedName>
    <definedName name="вв">[0]!вв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'2014'!вм</definedName>
    <definedName name="вм">[0]!вм</definedName>
    <definedName name="вмивртвр" localSheetId="0">'2014'!вмивртвр</definedName>
    <definedName name="вмивртвр">[0]!вмивртвр</definedName>
    <definedName name="вртт" localSheetId="0">'2014'!вртт</definedName>
    <definedName name="вртт">[0]!вртт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нлзщ" localSheetId="0">'2014'!гнлзщ</definedName>
    <definedName name="гнлзщ">[0]!гнлзщ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ж" localSheetId="0">'2014'!дж</definedName>
    <definedName name="дж">[0]!дж</definedName>
    <definedName name="доопатмо" localSheetId="0">'2014'!доопатмо</definedName>
    <definedName name="доопатмо">[0]!доопатмо</definedName>
    <definedName name="Дополнение" localSheetId="0">'2014'!Дополнение</definedName>
    <definedName name="Дополнение">[0]!Дополнение</definedName>
    <definedName name="еще" localSheetId="0">'2014'!еще</definedName>
    <definedName name="еще">[0]!еще</definedName>
    <definedName name="ж" localSheetId="0">'2014'!ж</definedName>
    <definedName name="ж">[0]!ж</definedName>
    <definedName name="жд" localSheetId="0">'2014'!жд</definedName>
    <definedName name="жд">[0]!жд</definedName>
    <definedName name="й" localSheetId="0">'2014'!й</definedName>
    <definedName name="й">[0]!й</definedName>
    <definedName name="ий" localSheetId="0">'2014'!ий</definedName>
    <definedName name="ий">[0]!ий</definedName>
    <definedName name="йй" localSheetId="0">'2014'!йй</definedName>
    <definedName name="йй">[0]!йй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йфц" localSheetId="0">'2014'!йфц</definedName>
    <definedName name="йфц">[0]!йфц</definedName>
    <definedName name="йц" localSheetId="0">'2014'!йц</definedName>
    <definedName name="йц">[0]!йц</definedName>
    <definedName name="йцу" localSheetId="0">'2014'!йцу</definedName>
    <definedName name="йцу">[0]!йцу</definedName>
    <definedName name="ке" localSheetId="0">'2014'!ке</definedName>
    <definedName name="ке">[0]!ке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омпенсация" localSheetId="0">'2014'!компенсация</definedName>
    <definedName name="компенсация">[0]!компенсация</definedName>
    <definedName name="кп" localSheetId="0">'2014'!кп</definedName>
    <definedName name="кп">[0]!кп</definedName>
    <definedName name="кпнрг" localSheetId="0">'2014'!кпнрг</definedName>
    <definedName name="кпнрг">[0]!кпнрг</definedName>
    <definedName name="ктджщз" localSheetId="0">'2014'!ктджщз</definedName>
    <definedName name="ктджщз">[0]!ктджщз</definedName>
    <definedName name="лара" localSheetId="0">'2014'!лара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 localSheetId="0">'2014'!ло</definedName>
    <definedName name="ло">[0]!ло</definedName>
    <definedName name="лор" localSheetId="0">'2014'!лор</definedName>
    <definedName name="лор">[0]!лор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м" localSheetId="0">'2014'!мам</definedName>
    <definedName name="мам">[0]!мам</definedName>
    <definedName name="мым" localSheetId="0">'2014'!мым</definedName>
    <definedName name="мым">[0]!мым</definedName>
    <definedName name="нгг" localSheetId="0">'2014'!нгг</definedName>
    <definedName name="нгг">[0]!нгг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_xlnm.Print_Area" localSheetId="0">'2014'!$A$1:$F$60</definedName>
    <definedName name="олло" localSheetId="0">'2014'!олло</definedName>
    <definedName name="олло">[0]!олло</definedName>
    <definedName name="олс" localSheetId="0">'2014'!олс</definedName>
    <definedName name="олс">[0]!олс</definedName>
    <definedName name="ооо" localSheetId="0">'2014'!ооо</definedName>
    <definedName name="ооо">[0]!ооо</definedName>
    <definedName name="отпуск" localSheetId="0">'2014'!отпуск</definedName>
    <definedName name="отпуск">[0]!отпуск</definedName>
    <definedName name="план56" localSheetId="0">'2014'!план56</definedName>
    <definedName name="план56">[0]!план56</definedName>
    <definedName name="ПМС" localSheetId="0">'2014'!ПМС</definedName>
    <definedName name="ПМС">[0]!ПМС</definedName>
    <definedName name="ПМС1" localSheetId="0">'2014'!ПМС1</definedName>
    <definedName name="ПМС1">[0]!ПМС1</definedName>
    <definedName name="пппп" localSheetId="0">'2014'!пппп</definedName>
    <definedName name="пппп">[0]!пппп</definedName>
    <definedName name="пр" localSheetId="0">'2014'!пр</definedName>
    <definedName name="пр">[0]!пр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 localSheetId="0">'2014'!рсср</definedName>
    <definedName name="рсср">[0]!рсср</definedName>
    <definedName name="с" localSheetId="0">'2014'!с</definedName>
    <definedName name="с">[0]!с</definedName>
    <definedName name="с1" localSheetId="0">'2014'!с1</definedName>
    <definedName name="с1">[0]!с1</definedName>
    <definedName name="сваеррта" localSheetId="0">'2014'!сваеррта</definedName>
    <definedName name="сваеррта">[0]!сваеррта</definedName>
    <definedName name="свмпвппв" localSheetId="0">'2014'!свмпвппв</definedName>
    <definedName name="свмпвппв">[0]!свмпвппв</definedName>
    <definedName name="себестоимость2" localSheetId="0">'2014'!себестоимость2</definedName>
    <definedName name="себестоимость2">[0]!себестоимость2</definedName>
    <definedName name="ск" localSheetId="0">'2014'!ск</definedName>
    <definedName name="ск">[0]!ск</definedName>
    <definedName name="сокращение" localSheetId="0">'2014'!сокращение</definedName>
    <definedName name="сокращение">[0]!сокращение</definedName>
    <definedName name="сомп" localSheetId="0">'2014'!сомп</definedName>
    <definedName name="сомп">[0]!сомп</definedName>
    <definedName name="сомпас" localSheetId="0">'2014'!сомпас</definedName>
    <definedName name="сомпас">[0]!сомпас</definedName>
    <definedName name="сс" localSheetId="0">'2014'!сс</definedName>
    <definedName name="сс">[0]!сс</definedName>
    <definedName name="сссс" localSheetId="0">'2014'!сссс</definedName>
    <definedName name="сссс">[0]!сссс</definedName>
    <definedName name="ссы" localSheetId="0">'2014'!ссы</definedName>
    <definedName name="ссы">[0]!ссы</definedName>
    <definedName name="ссы2" localSheetId="0">'2014'!ссы2</definedName>
    <definedName name="ссы2">[0]!ссы2</definedName>
    <definedName name="таня" localSheetId="0">'2014'!таня</definedName>
    <definedName name="таня">[0]!таня</definedName>
    <definedName name="тепло" localSheetId="0">'2014'!тепло</definedName>
    <definedName name="тепло">[0]!тепло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ь" localSheetId="0">'2014'!ть</definedName>
    <definedName name="ть">[0]!ть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 localSheetId="0">'2014'!у</definedName>
    <definedName name="у">[0]!у</definedName>
    <definedName name="у1" localSheetId="0">'2014'!у1</definedName>
    <definedName name="у1">[0]!у1</definedName>
    <definedName name="ук" localSheetId="0">'2014'!ук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 localSheetId="0">'2014'!уу</definedName>
    <definedName name="уу">[0]!уу</definedName>
    <definedName name="УФ" localSheetId="0">'2014'!УФ</definedName>
    <definedName name="УФ">[0]!УФ</definedName>
    <definedName name="уыукпе" localSheetId="0">'2014'!уыукпе</definedName>
    <definedName name="уыукпе">[0]!уыукпе</definedName>
    <definedName name="фам" localSheetId="0">'2014'!фам</definedName>
    <definedName name="фам">[0]!фам</definedName>
    <definedName name="Форма" localSheetId="0">'2014'!Форма</definedName>
    <definedName name="Форма">[0]!Форма</definedName>
    <definedName name="фыаспит" localSheetId="0">'2014'!фыаспит</definedName>
    <definedName name="фыаспит">[0]!фыаспит</definedName>
    <definedName name="ц" localSheetId="0">'2014'!ц</definedName>
    <definedName name="ц">[0]!ц</definedName>
    <definedName name="ц1" localSheetId="0">'2014'!ц1</definedName>
    <definedName name="ц1">[0]!ц1</definedName>
    <definedName name="цу" localSheetId="0">'2014'!цу</definedName>
    <definedName name="цу">[0]!цу</definedName>
    <definedName name="цуа" localSheetId="0">'2014'!цуа</definedName>
    <definedName name="цуа">[0]!цуа</definedName>
    <definedName name="черновик" localSheetId="0">'2014'!черновик</definedName>
    <definedName name="черновик">[0]!черновик</definedName>
    <definedName name="щ" localSheetId="0">'2014'!щ</definedName>
    <definedName name="щ">[0]!щ</definedName>
    <definedName name="ыаппр" localSheetId="0">'2014'!ыаппр</definedName>
    <definedName name="ыаппр">[0]!ыаппр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'2014'!ыаупп</definedName>
    <definedName name="ыаупп">[0]!ыаупп</definedName>
    <definedName name="ыаыыа" localSheetId="0">'2014'!ыаыыа</definedName>
    <definedName name="ыаыыа">[0]!ыаыыа</definedName>
    <definedName name="ыв" localSheetId="0">'2014'!ыв</definedName>
    <definedName name="ыв">[0]!ыв</definedName>
    <definedName name="ывпкывк" localSheetId="0">'2014'!ывпкывк</definedName>
    <definedName name="ывпкывк">[0]!ывпкывк</definedName>
    <definedName name="ывпмьпь" localSheetId="0">'2014'!ывпмьпь</definedName>
    <definedName name="ывпмьпь">[0]!ывпмьпь</definedName>
    <definedName name="ымпы" localSheetId="0">'2014'!ымпы</definedName>
    <definedName name="ымпы">[0]!ымпы</definedName>
    <definedName name="ыпр" localSheetId="0">'2014'!ыпр</definedName>
    <definedName name="ыпр">[0]!ыпр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'2014'!ыфса</definedName>
    <definedName name="ыфса">[0]!ыфса</definedName>
    <definedName name="ыыыы" localSheetId="0">'2014'!ыыыы</definedName>
    <definedName name="ыыыы">[0]!ыыыы</definedName>
    <definedName name="ю" localSheetId="0">'2014'!ю</definedName>
    <definedName name="ю">[0]!ю</definedName>
    <definedName name="ююююююю" localSheetId="0">'2014'!ююююююю</definedName>
    <definedName name="ююююююю">[0]!ююююююю</definedName>
    <definedName name="я" localSheetId="0">'2014'!я</definedName>
    <definedName name="я">[0]!я</definedName>
    <definedName name="яя" localSheetId="0">'2014'!яя</definedName>
    <definedName name="яя">[0]!яя</definedName>
    <definedName name="яяя" localSheetId="0">'2014'!яяя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<sst xmlns="http://schemas.openxmlformats.org/spreadsheetml/2006/main" count="132" uniqueCount="94">
  <si>
    <t>Предложения по уровням тарифов на услугу по передаче электроэнергии по сетям ОАО «Завод Тула" на 2014 год</t>
  </si>
  <si>
    <t>№ п/п</t>
  </si>
  <si>
    <t>Статьи   затрат</t>
  </si>
  <si>
    <t>Ед.изм.</t>
  </si>
  <si>
    <t>ИПЦ</t>
  </si>
  <si>
    <t>тыс.руб.</t>
  </si>
  <si>
    <t>Численность /ср. з/плата</t>
  </si>
  <si>
    <t>2,98 / 9 584</t>
  </si>
  <si>
    <t>2,98 / 10 082</t>
  </si>
  <si>
    <t>1</t>
  </si>
  <si>
    <t>Вспомогательные материалы</t>
  </si>
  <si>
    <t>тыс. руб.</t>
  </si>
  <si>
    <t xml:space="preserve"> - ГСМ</t>
  </si>
  <si>
    <t xml:space="preserve"> - прочие впомагательные материалы</t>
  </si>
  <si>
    <t>2</t>
  </si>
  <si>
    <t xml:space="preserve">Оплата труда </t>
  </si>
  <si>
    <t>3</t>
  </si>
  <si>
    <t>Ремонт основных фондов</t>
  </si>
  <si>
    <t>4</t>
  </si>
  <si>
    <t xml:space="preserve">  - работы и услуги производственного характера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</si>
  <si>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</si>
  <si>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</si>
  <si>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</si>
  <si>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расходы на сертификацию</t>
  </si>
  <si>
    <t>обеспечение нормальных условий труда и ТБ</t>
  </si>
  <si>
    <t>расходы на командировки</t>
  </si>
  <si>
    <t>расходы на обучение</t>
  </si>
  <si>
    <t>расходы на страхование</t>
  </si>
  <si>
    <t>расходы на услуги банков</t>
  </si>
  <si>
    <t>5</t>
  </si>
  <si>
    <t>Прочие расходы (общехозяйственные)</t>
  </si>
  <si>
    <t>6</t>
  </si>
  <si>
    <t xml:space="preserve">Выплаты социального характера </t>
  </si>
  <si>
    <t>7</t>
  </si>
  <si>
    <t>Отчисления на социальные нужды</t>
  </si>
  <si>
    <t>8</t>
  </si>
  <si>
    <t>Амортизация основных средств</t>
  </si>
  <si>
    <t>9</t>
  </si>
  <si>
    <t>Аренда имущества</t>
  </si>
  <si>
    <t>10</t>
  </si>
  <si>
    <t>Энергия на хозяйственные нужды</t>
  </si>
  <si>
    <t>Теплоэнергия</t>
  </si>
  <si>
    <t>Вода и стоки</t>
  </si>
  <si>
    <t>11</t>
  </si>
  <si>
    <t>Налоги -всего, в том числе:</t>
  </si>
  <si>
    <t>плата за землю</t>
  </si>
  <si>
    <t>транспортный налог</t>
  </si>
  <si>
    <t>прочие налоги</t>
  </si>
  <si>
    <t>налог на имущество</t>
  </si>
  <si>
    <t>12</t>
  </si>
  <si>
    <t xml:space="preserve">Капитальные вложения </t>
  </si>
  <si>
    <t>13</t>
  </si>
  <si>
    <t>Налог на прибыль</t>
  </si>
  <si>
    <t>14</t>
  </si>
  <si>
    <t>Прочие расходы, в т.ч.</t>
  </si>
  <si>
    <t>15</t>
  </si>
  <si>
    <t>Выпадающие доходы/экономия средств</t>
  </si>
  <si>
    <t>16</t>
  </si>
  <si>
    <t xml:space="preserve">Итого  НВВ на содержание сетей </t>
  </si>
  <si>
    <t>17</t>
  </si>
  <si>
    <t>Обобщенный Коэффициент  надёжности и качества ЭЭ</t>
  </si>
  <si>
    <t>%</t>
  </si>
  <si>
    <t>Надежность</t>
  </si>
  <si>
    <t>Качество</t>
  </si>
  <si>
    <t>18</t>
  </si>
  <si>
    <t>НВВ с учетом долгосрочных параметров</t>
  </si>
  <si>
    <t>Объем условных единиц, в т.ч. по УН</t>
  </si>
  <si>
    <t>уе</t>
  </si>
  <si>
    <t>расшифровать ( ВН, СН1, СН2, НН)</t>
  </si>
  <si>
    <t>ВН</t>
  </si>
  <si>
    <t>расшифровать</t>
  </si>
  <si>
    <t>СН2</t>
  </si>
  <si>
    <t>Заявленная мощность</t>
  </si>
  <si>
    <t>МВт</t>
  </si>
  <si>
    <t>Присоедиенная мощность</t>
  </si>
  <si>
    <t>МВА</t>
  </si>
  <si>
    <t>Поступление ЭЭ в сеть</t>
  </si>
  <si>
    <t xml:space="preserve"> МВт*ч</t>
  </si>
  <si>
    <t>Полезный отпуск</t>
  </si>
  <si>
    <t>Потери</t>
  </si>
  <si>
    <t>Затраты по оплате потерь</t>
  </si>
  <si>
    <t xml:space="preserve">Ставка на содержание сетей </t>
  </si>
  <si>
    <t>руб./МВт*мес.</t>
  </si>
  <si>
    <t xml:space="preserve">Ставка по оплате потерь </t>
  </si>
  <si>
    <t xml:space="preserve"> руб./ МВт*ч </t>
  </si>
  <si>
    <t>Одноставочный тариф</t>
  </si>
  <si>
    <t>Генеральный директор ОАО "Завод Тула"                                              В.М. Бухал</t>
  </si>
  <si>
    <t>Наименование сбытовой организации  и тариф на покупку потерь</t>
  </si>
  <si>
    <t>ТСК</t>
  </si>
  <si>
    <r>
      <t xml:space="preserve">Тариф, утвержденный Комитетом Тульской области по тарифам
 </t>
    </r>
    <r>
      <rPr>
        <i/>
        <sz val="9"/>
        <rFont val="Times New Roman"/>
        <family val="1"/>
      </rPr>
      <t xml:space="preserve">с 01.07.2013 г. </t>
    </r>
    <r>
      <rPr>
        <sz val="9"/>
        <rFont val="Times New Roman"/>
        <family val="1"/>
      </rPr>
      <t xml:space="preserve">(Пост. № 41/3 от 24.12.2012 г.) </t>
    </r>
  </si>
  <si>
    <r>
      <t>Под</t>
    </r>
    <r>
      <rPr>
        <b/>
        <sz val="12"/>
        <rFont val="Times New Roman"/>
        <family val="1"/>
      </rPr>
      <t>контрольные</t>
    </r>
  </si>
  <si>
    <r>
      <t xml:space="preserve">Услуги сторонних организаций по </t>
    </r>
    <r>
      <rPr>
        <b/>
        <sz val="12"/>
        <rFont val="Times New Roman"/>
        <family val="1"/>
      </rPr>
      <t>не</t>
    </r>
    <r>
      <rPr>
        <sz val="10"/>
        <rFont val="Times New Roman"/>
        <family val="1"/>
      </rPr>
      <t>регулируемым видам деятельности:</t>
    </r>
  </si>
  <si>
    <r>
      <t>Не</t>
    </r>
    <r>
      <rPr>
        <b/>
        <sz val="12"/>
        <rFont val="Times New Roman"/>
        <family val="1"/>
      </rPr>
      <t>подконтрольные</t>
    </r>
  </si>
  <si>
    <r>
      <t>Услуги сторонних организаций по</t>
    </r>
    <r>
      <rPr>
        <b/>
        <sz val="12"/>
        <rFont val="Times New Roman"/>
        <family val="1"/>
      </rPr>
      <t xml:space="preserve"> Рег</t>
    </r>
    <r>
      <rPr>
        <sz val="10"/>
        <rFont val="Times New Roman"/>
        <family val="1"/>
      </rPr>
      <t>улируемым видам деятельности: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</si>
</sst>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0000"/>
    <numFmt numFmtId="171" formatCode="0.0000"/>
    <numFmt numFmtId="172" formatCode="0.000"/>
    <numFmt numFmtId="173" formatCode="[$-FC19]d\ mmmm\ yyyy\ &quot;г.&quot;"/>
    <numFmt numFmtId="174" formatCode="&quot;$&quot;#,##0_);[Red]\(&quot;$&quot;#,##0\)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General_)"/>
    <numFmt numFmtId="179" formatCode="0.0"/>
    <numFmt numFmtId="180" formatCode="0.0%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_-* #,##0.00[$€-1]_-;\-* #,##0.00[$€-1]_-;_-* &quot;-&quot;??[$€-1]_-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_-* #,##0_р_._-;\-* #,##0_р_._-;_-* &quot;-&quot;??_р_._-;_-@_-"/>
    <numFmt numFmtId="193" formatCode="0.000000"/>
    <numFmt numFmtId="194" formatCode="#,##0.0000"/>
  </numFmts>
  <fonts count="77">
    <font>
      <sz val="10"/>
      <name val="Arial Cyr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9"/>
      <name val="Arial Cyr"/>
      <family val="0"/>
    </font>
    <font>
      <b/>
      <i/>
      <sz val="7"/>
      <name val="Arial Cyr"/>
      <family val="0"/>
    </font>
    <font>
      <sz val="9"/>
      <name val="Arial Cyr"/>
      <family val="0"/>
    </font>
    <font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6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>
      <alignment vertical="top"/>
      <protection/>
    </xf>
    <xf numFmtId="180" fontId="2" fillId="0" borderId="0">
      <alignment vertical="top"/>
      <protection/>
    </xf>
    <xf numFmtId="181" fontId="2" fillId="2" borderId="0">
      <alignment vertical="top"/>
      <protection/>
    </xf>
    <xf numFmtId="180" fontId="2" fillId="3" borderId="0">
      <alignment vertical="top"/>
      <protection/>
    </xf>
    <xf numFmtId="182" fontId="1" fillId="0" borderId="0">
      <alignment vertical="top"/>
      <protection/>
    </xf>
    <xf numFmtId="182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182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2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2" fontId="1" fillId="0" borderId="0">
      <alignment vertical="top"/>
      <protection/>
    </xf>
    <xf numFmtId="182" fontId="1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4" fontId="4" fillId="0" borderId="0">
      <alignment/>
      <protection locked="0"/>
    </xf>
    <xf numFmtId="44" fontId="4" fillId="0" borderId="0">
      <alignment/>
      <protection locked="0"/>
    </xf>
    <xf numFmtId="44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4" fillId="0" borderId="1">
      <alignment/>
      <protection locked="0"/>
    </xf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0" borderId="0" applyNumberFormat="0" applyFill="0" applyBorder="0" applyAlignment="0" applyProtection="0"/>
    <xf numFmtId="178" fontId="0" fillId="0" borderId="2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75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8" fontId="14" fillId="7" borderId="2">
      <alignment/>
      <protection/>
    </xf>
    <xf numFmtId="174" fontId="15" fillId="0" borderId="0" applyFont="0" applyFill="0" applyBorder="0" applyAlignment="0" applyProtection="0"/>
    <xf numFmtId="176" fontId="12" fillId="0" borderId="0" applyFont="0" applyFill="0" applyBorder="0" applyAlignment="0" applyProtection="0"/>
    <xf numFmtId="185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182" fontId="17" fillId="0" borderId="0">
      <alignment vertical="top"/>
      <protection/>
    </xf>
    <xf numFmtId="186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182" fontId="25" fillId="0" borderId="0">
      <alignment vertical="top"/>
      <protection/>
    </xf>
    <xf numFmtId="178" fontId="26" fillId="0" borderId="0">
      <alignment/>
      <protection/>
    </xf>
    <xf numFmtId="0" fontId="27" fillId="0" borderId="0" applyNumberFormat="0" applyFill="0" applyBorder="0" applyAlignment="0" applyProtection="0"/>
    <xf numFmtId="0" fontId="28" fillId="8" borderId="3" applyNumberFormat="0" applyAlignment="0" applyProtection="0"/>
    <xf numFmtId="182" fontId="2" fillId="0" borderId="0">
      <alignment vertical="top"/>
      <protection/>
    </xf>
    <xf numFmtId="182" fontId="2" fillId="2" borderId="0">
      <alignment vertical="top"/>
      <protection/>
    </xf>
    <xf numFmtId="187" fontId="2" fillId="3" borderId="0">
      <alignment vertical="top"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6" fillId="23" borderId="7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2" borderId="8" applyNumberFormat="0" applyAlignment="0" applyProtection="0"/>
    <xf numFmtId="0" fontId="31" fillId="0" borderId="0" applyNumberFormat="0">
      <alignment horizontal="left"/>
      <protection/>
    </xf>
    <xf numFmtId="4" fontId="33" fillId="22" borderId="8" applyNumberFormat="0" applyProtection="0">
      <alignment vertical="center"/>
    </xf>
    <xf numFmtId="4" fontId="34" fillId="22" borderId="8" applyNumberFormat="0" applyProtection="0">
      <alignment vertical="center"/>
    </xf>
    <xf numFmtId="4" fontId="33" fillId="22" borderId="8" applyNumberFormat="0" applyProtection="0">
      <alignment horizontal="left" vertical="center" indent="1"/>
    </xf>
    <xf numFmtId="4" fontId="33" fillId="2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5" borderId="8" applyNumberFormat="0" applyProtection="0">
      <alignment horizontal="right" vertical="center"/>
    </xf>
    <xf numFmtId="4" fontId="33" fillId="10" borderId="8" applyNumberFormat="0" applyProtection="0">
      <alignment horizontal="right" vertical="center"/>
    </xf>
    <xf numFmtId="4" fontId="33" fillId="18" borderId="8" applyNumberFormat="0" applyProtection="0">
      <alignment horizontal="right" vertical="center"/>
    </xf>
    <xf numFmtId="4" fontId="33" fillId="12" borderId="8" applyNumberFormat="0" applyProtection="0">
      <alignment horizontal="right" vertical="center"/>
    </xf>
    <xf numFmtId="4" fontId="33" fillId="16" borderId="8" applyNumberFormat="0" applyProtection="0">
      <alignment horizontal="right" vertical="center"/>
    </xf>
    <xf numFmtId="4" fontId="33" fillId="20" borderId="8" applyNumberFormat="0" applyProtection="0">
      <alignment horizontal="right" vertical="center"/>
    </xf>
    <xf numFmtId="4" fontId="33" fillId="19" borderId="8" applyNumberFormat="0" applyProtection="0">
      <alignment horizontal="right" vertical="center"/>
    </xf>
    <xf numFmtId="4" fontId="33" fillId="24" borderId="8" applyNumberFormat="0" applyProtection="0">
      <alignment horizontal="right" vertical="center"/>
    </xf>
    <xf numFmtId="4" fontId="33" fillId="11" borderId="8" applyNumberFormat="0" applyProtection="0">
      <alignment horizontal="right" vertical="center"/>
    </xf>
    <xf numFmtId="4" fontId="35" fillId="25" borderId="8" applyNumberFormat="0" applyProtection="0">
      <alignment horizontal="left" vertical="center" indent="1"/>
    </xf>
    <xf numFmtId="4" fontId="33" fillId="26" borderId="9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4" fontId="33" fillId="26" borderId="8" applyNumberFormat="0" applyProtection="0">
      <alignment horizontal="left" vertical="center" indent="1"/>
    </xf>
    <xf numFmtId="4" fontId="33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8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1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2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0" fillId="0" borderId="0">
      <alignment/>
      <protection/>
    </xf>
    <xf numFmtId="4" fontId="33" fillId="23" borderId="8" applyNumberFormat="0" applyProtection="0">
      <alignment vertical="center"/>
    </xf>
    <xf numFmtId="4" fontId="34" fillId="23" borderId="8" applyNumberFormat="0" applyProtection="0">
      <alignment vertical="center"/>
    </xf>
    <xf numFmtId="4" fontId="33" fillId="23" borderId="8" applyNumberFormat="0" applyProtection="0">
      <alignment horizontal="left" vertical="center" indent="1"/>
    </xf>
    <xf numFmtId="4" fontId="33" fillId="23" borderId="8" applyNumberFormat="0" applyProtection="0">
      <alignment horizontal="left" vertical="center" indent="1"/>
    </xf>
    <xf numFmtId="4" fontId="33" fillId="26" borderId="8" applyNumberFormat="0" applyProtection="0">
      <alignment horizontal="right" vertical="center"/>
    </xf>
    <xf numFmtId="4" fontId="34" fillId="26" borderId="8" applyNumberFormat="0" applyProtection="0">
      <alignment horizontal="right" vertical="center"/>
    </xf>
    <xf numFmtId="0" fontId="12" fillId="4" borderId="8" applyNumberFormat="0" applyProtection="0">
      <alignment horizontal="left" vertical="center" indent="1"/>
    </xf>
    <xf numFmtId="0" fontId="12" fillId="4" borderId="8" applyNumberFormat="0" applyProtection="0">
      <alignment horizontal="left" vertical="center" indent="1"/>
    </xf>
    <xf numFmtId="0" fontId="37" fillId="0" borderId="0">
      <alignment/>
      <protection/>
    </xf>
    <xf numFmtId="4" fontId="38" fillId="26" borderId="8" applyNumberFormat="0" applyProtection="0">
      <alignment horizontal="right" vertical="center"/>
    </xf>
    <xf numFmtId="182" fontId="39" fillId="29" borderId="0">
      <alignment horizontal="right" vertical="top"/>
      <protection/>
    </xf>
    <xf numFmtId="0" fontId="40" fillId="0" borderId="0" applyNumberFormat="0" applyFill="0" applyBorder="0" applyAlignment="0" applyProtection="0"/>
    <xf numFmtId="0" fontId="13" fillId="0" borderId="10" applyNumberFormat="0" applyFont="0" applyFill="0" applyAlignment="0" applyProtection="0"/>
    <xf numFmtId="0" fontId="4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78" fontId="0" fillId="0" borderId="2">
      <alignment/>
      <protection locked="0"/>
    </xf>
    <xf numFmtId="0" fontId="28" fillId="8" borderId="3" applyNumberFormat="0" applyAlignment="0" applyProtection="0"/>
    <xf numFmtId="0" fontId="32" fillId="2" borderId="8" applyNumberFormat="0" applyAlignment="0" applyProtection="0"/>
    <xf numFmtId="0" fontId="10" fillId="2" borderId="3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13" applyBorder="0">
      <alignment horizontal="center" vertical="center" wrapText="1"/>
      <protection/>
    </xf>
    <xf numFmtId="178" fontId="14" fillId="7" borderId="2">
      <alignment/>
      <protection/>
    </xf>
    <xf numFmtId="4" fontId="47" fillId="22" borderId="14" applyBorder="0">
      <alignment horizontal="right"/>
      <protection/>
    </xf>
    <xf numFmtId="49" fontId="48" fillId="0" borderId="0" applyBorder="0">
      <alignment vertical="center"/>
      <protection/>
    </xf>
    <xf numFmtId="0" fontId="49" fillId="0" borderId="15" applyNumberFormat="0" applyFill="0" applyAlignment="0" applyProtection="0"/>
    <xf numFmtId="3" fontId="14" fillId="0" borderId="14" applyBorder="0">
      <alignment vertical="center"/>
      <protection/>
    </xf>
    <xf numFmtId="0" fontId="11" fillId="21" borderId="4" applyNumberFormat="0" applyAlignment="0" applyProtection="0"/>
    <xf numFmtId="0" fontId="50" fillId="0" borderId="0">
      <alignment horizontal="center" vertical="top" wrapText="1"/>
      <protection/>
    </xf>
    <xf numFmtId="0" fontId="51" fillId="0" borderId="0">
      <alignment horizontal="centerContinuous" vertical="center" wrapText="1"/>
      <protection/>
    </xf>
    <xf numFmtId="0" fontId="52" fillId="3" borderId="0" applyFill="0">
      <alignment wrapText="1"/>
      <protection/>
    </xf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47" fillId="0" borderId="0" applyBorder="0">
      <alignment vertical="top"/>
      <protection/>
    </xf>
    <xf numFmtId="0" fontId="12" fillId="0" borderId="0">
      <alignment/>
      <protection/>
    </xf>
    <xf numFmtId="49" fontId="47" fillId="0" borderId="0" applyBorder="0">
      <alignment vertical="top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9" fontId="54" fillId="22" borderId="16" applyNumberFormat="0" applyBorder="0" applyAlignment="0">
      <protection locked="0"/>
    </xf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9" fillId="0" borderId="6" applyNumberFormat="0" applyFill="0" applyAlignment="0" applyProtection="0"/>
    <xf numFmtId="0" fontId="3" fillId="0" borderId="0">
      <alignment/>
      <protection/>
    </xf>
    <xf numFmtId="182" fontId="1" fillId="0" borderId="0">
      <alignment vertical="top"/>
      <protection/>
    </xf>
    <xf numFmtId="3" fontId="55" fillId="0" borderId="0">
      <alignment/>
      <protection/>
    </xf>
    <xf numFmtId="0" fontId="41" fillId="0" borderId="0" applyNumberFormat="0" applyFill="0" applyBorder="0" applyAlignment="0" applyProtection="0"/>
    <xf numFmtId="49" fontId="52" fillId="0" borderId="0">
      <alignment horizontal="center"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Border="0">
      <alignment horizontal="right"/>
      <protection/>
    </xf>
    <xf numFmtId="4" fontId="47" fillId="3" borderId="0" applyFont="0" applyBorder="0">
      <alignment horizontal="right"/>
      <protection/>
    </xf>
    <xf numFmtId="4" fontId="47" fillId="8" borderId="17" applyBorder="0">
      <alignment horizontal="right"/>
      <protection/>
    </xf>
    <xf numFmtId="4" fontId="47" fillId="3" borderId="14" applyFont="0" applyBorder="0">
      <alignment horizontal="right"/>
      <protection/>
    </xf>
    <xf numFmtId="0" fontId="20" fillId="3" borderId="0" applyNumberFormat="0" applyBorder="0" applyAlignment="0" applyProtection="0"/>
    <xf numFmtId="168" fontId="0" fillId="0" borderId="14" applyFont="0" applyFill="0" applyBorder="0" applyProtection="0">
      <alignment horizontal="center" vertical="center"/>
    </xf>
    <xf numFmtId="44" fontId="4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107">
    <xf numFmtId="0" fontId="0" fillId="0" borderId="0" xfId="0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wrapText="1"/>
    </xf>
    <xf numFmtId="49" fontId="57" fillId="0" borderId="0" xfId="211" applyFont="1" applyFill="1" applyAlignment="1">
      <alignment vertical="center" wrapText="1"/>
      <protection/>
    </xf>
    <xf numFmtId="0" fontId="58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211" applyNumberFormat="1" applyFont="1" applyFill="1" applyAlignment="1">
      <alignment vertical="center" wrapText="1"/>
      <protection/>
    </xf>
    <xf numFmtId="0" fontId="62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49" fontId="63" fillId="0" borderId="19" xfId="190" applyNumberFormat="1" applyFont="1" applyBorder="1" applyAlignment="1">
      <alignment horizontal="center" vertical="center" wrapText="1"/>
      <protection/>
    </xf>
    <xf numFmtId="0" fontId="67" fillId="0" borderId="19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wrapText="1"/>
    </xf>
    <xf numFmtId="49" fontId="67" fillId="0" borderId="19" xfId="0" applyNumberFormat="1" applyFont="1" applyBorder="1" applyAlignment="1">
      <alignment horizontal="center" vertical="center" wrapText="1"/>
    </xf>
    <xf numFmtId="49" fontId="63" fillId="30" borderId="14" xfId="190" applyNumberFormat="1" applyFont="1" applyFill="1" applyBorder="1" applyAlignment="1">
      <alignment horizontal="center" vertical="center" wrapText="1"/>
      <protection/>
    </xf>
    <xf numFmtId="0" fontId="69" fillId="30" borderId="14" xfId="0" applyFont="1" applyFill="1" applyBorder="1" applyAlignment="1">
      <alignment horizontal="left" wrapText="1"/>
    </xf>
    <xf numFmtId="0" fontId="68" fillId="30" borderId="21" xfId="0" applyFont="1" applyFill="1" applyBorder="1" applyAlignment="1">
      <alignment horizontal="center" wrapText="1"/>
    </xf>
    <xf numFmtId="4" fontId="67" fillId="30" borderId="19" xfId="0" applyNumberFormat="1" applyFont="1" applyFill="1" applyBorder="1" applyAlignment="1">
      <alignment horizontal="center" vertical="center" wrapText="1"/>
    </xf>
    <xf numFmtId="2" fontId="57" fillId="30" borderId="0" xfId="211" applyNumberFormat="1" applyFont="1" applyFill="1" applyAlignment="1">
      <alignment vertical="center" wrapText="1"/>
      <protection/>
    </xf>
    <xf numFmtId="49" fontId="57" fillId="30" borderId="0" xfId="211" applyFont="1" applyFill="1" applyAlignment="1">
      <alignment vertical="center" wrapText="1"/>
      <protection/>
    </xf>
    <xf numFmtId="49" fontId="57" fillId="0" borderId="14" xfId="211" applyNumberFormat="1" applyFont="1" applyFill="1" applyBorder="1" applyAlignment="1">
      <alignment horizontal="center" vertical="center" wrapText="1"/>
      <protection/>
    </xf>
    <xf numFmtId="49" fontId="57" fillId="3" borderId="14" xfId="211" applyFont="1" applyFill="1" applyBorder="1" applyAlignment="1">
      <alignment vertical="center" wrapText="1"/>
      <protection/>
    </xf>
    <xf numFmtId="49" fontId="70" fillId="0" borderId="21" xfId="211" applyFont="1" applyFill="1" applyBorder="1" applyAlignment="1">
      <alignment horizontal="center" vertical="center" wrapText="1"/>
      <protection/>
    </xf>
    <xf numFmtId="4" fontId="67" fillId="3" borderId="19" xfId="239" applyNumberFormat="1" applyFont="1" applyFill="1" applyBorder="1" applyAlignment="1" applyProtection="1">
      <alignment horizontal="center" vertical="center"/>
      <protection/>
    </xf>
    <xf numFmtId="2" fontId="57" fillId="0" borderId="0" xfId="211" applyNumberFormat="1" applyFont="1" applyFill="1" applyAlignment="1">
      <alignment vertical="center" wrapText="1"/>
      <protection/>
    </xf>
    <xf numFmtId="49" fontId="57" fillId="0" borderId="14" xfId="211" applyFont="1" applyFill="1" applyBorder="1" applyAlignment="1">
      <alignment horizontal="left" vertical="center" wrapText="1" indent="1"/>
      <protection/>
    </xf>
    <xf numFmtId="49" fontId="70" fillId="0" borderId="22" xfId="211" applyFont="1" applyFill="1" applyBorder="1" applyAlignment="1">
      <alignment horizontal="center" vertical="center" wrapText="1"/>
      <protection/>
    </xf>
    <xf numFmtId="4" fontId="71" fillId="22" borderId="14" xfId="239" applyNumberFormat="1" applyFont="1" applyFill="1" applyBorder="1" applyAlignment="1" applyProtection="1">
      <alignment horizontal="center" vertical="center"/>
      <protection locked="0"/>
    </xf>
    <xf numFmtId="168" fontId="66" fillId="22" borderId="14" xfId="239" applyNumberFormat="1" applyFont="1" applyFill="1" applyBorder="1" applyAlignment="1" applyProtection="1">
      <alignment horizontal="center" vertical="center"/>
      <protection locked="0"/>
    </xf>
    <xf numFmtId="49" fontId="57" fillId="3" borderId="14" xfId="211" applyFont="1" applyFill="1" applyBorder="1" applyAlignment="1">
      <alignment horizontal="left" vertical="center" wrapText="1" indent="1"/>
      <protection/>
    </xf>
    <xf numFmtId="4" fontId="67" fillId="3" borderId="14" xfId="239" applyNumberFormat="1" applyFont="1" applyFill="1" applyBorder="1" applyAlignment="1" applyProtection="1">
      <alignment horizontal="center" vertical="center"/>
      <protection locked="0"/>
    </xf>
    <xf numFmtId="49" fontId="57" fillId="0" borderId="14" xfId="211" applyFont="1" applyFill="1" applyBorder="1" applyAlignment="1">
      <alignment vertical="center" wrapText="1"/>
      <protection/>
    </xf>
    <xf numFmtId="49" fontId="57" fillId="0" borderId="14" xfId="211" applyFont="1" applyFill="1" applyBorder="1" applyAlignment="1">
      <alignment horizontal="left" vertical="center" wrapText="1"/>
      <protection/>
    </xf>
    <xf numFmtId="49" fontId="57" fillId="3" borderId="14" xfId="211" applyFont="1" applyFill="1" applyBorder="1" applyAlignment="1">
      <alignment horizontal="left" vertical="center" wrapText="1"/>
      <protection/>
    </xf>
    <xf numFmtId="49" fontId="57" fillId="30" borderId="14" xfId="211" applyNumberFormat="1" applyFont="1" applyFill="1" applyBorder="1" applyAlignment="1">
      <alignment horizontal="center" vertical="center" wrapText="1"/>
      <protection/>
    </xf>
    <xf numFmtId="49" fontId="69" fillId="30" borderId="14" xfId="211" applyFont="1" applyFill="1" applyBorder="1" applyAlignment="1">
      <alignment horizontal="left" vertical="center" wrapText="1" indent="1"/>
      <protection/>
    </xf>
    <xf numFmtId="49" fontId="70" fillId="30" borderId="22" xfId="211" applyFont="1" applyFill="1" applyBorder="1" applyAlignment="1">
      <alignment horizontal="center" vertical="center" wrapText="1"/>
      <protection/>
    </xf>
    <xf numFmtId="4" fontId="67" fillId="30" borderId="14" xfId="239" applyNumberFormat="1" applyFont="1" applyFill="1" applyBorder="1" applyAlignment="1" applyProtection="1">
      <alignment horizontal="center" vertical="center"/>
      <protection locked="0"/>
    </xf>
    <xf numFmtId="49" fontId="57" fillId="0" borderId="23" xfId="211" applyNumberFormat="1" applyFont="1" applyFill="1" applyBorder="1" applyAlignment="1">
      <alignment horizontal="center" vertical="center" wrapText="1"/>
      <protection/>
    </xf>
    <xf numFmtId="49" fontId="72" fillId="0" borderId="14" xfId="211" applyFont="1" applyFill="1" applyBorder="1" applyAlignment="1">
      <alignment vertical="center" wrapText="1"/>
      <protection/>
    </xf>
    <xf numFmtId="4" fontId="73" fillId="22" borderId="14" xfId="239" applyNumberFormat="1" applyFont="1" applyFill="1" applyBorder="1" applyAlignment="1" applyProtection="1">
      <alignment horizontal="center" vertical="center"/>
      <protection locked="0"/>
    </xf>
    <xf numFmtId="49" fontId="64" fillId="0" borderId="14" xfId="211" applyFont="1" applyFill="1" applyBorder="1" applyAlignment="1">
      <alignment vertical="center" wrapText="1"/>
      <protection/>
    </xf>
    <xf numFmtId="4" fontId="67" fillId="3" borderId="14" xfId="239" applyNumberFormat="1" applyFont="1" applyFill="1" applyBorder="1" applyAlignment="1" applyProtection="1">
      <alignment horizontal="center" vertical="center"/>
      <protection/>
    </xf>
    <xf numFmtId="4" fontId="71" fillId="3" borderId="14" xfId="239" applyNumberFormat="1" applyFont="1" applyFill="1" applyBorder="1" applyAlignment="1" applyProtection="1">
      <alignment horizontal="center" vertical="center"/>
      <protection locked="0"/>
    </xf>
    <xf numFmtId="49" fontId="57" fillId="0" borderId="24" xfId="211" applyNumberFormat="1" applyFont="1" applyFill="1" applyBorder="1" applyAlignment="1">
      <alignment horizontal="center" vertical="center" wrapText="1"/>
      <protection/>
    </xf>
    <xf numFmtId="49" fontId="57" fillId="3" borderId="18" xfId="211" applyFont="1" applyFill="1" applyBorder="1" applyAlignment="1">
      <alignment vertical="center" wrapText="1"/>
      <protection/>
    </xf>
    <xf numFmtId="49" fontId="70" fillId="0" borderId="25" xfId="211" applyFont="1" applyFill="1" applyBorder="1" applyAlignment="1">
      <alignment horizontal="center" vertical="center" wrapText="1"/>
      <protection/>
    </xf>
    <xf numFmtId="4" fontId="71" fillId="22" borderId="18" xfId="239" applyNumberFormat="1" applyFont="1" applyFill="1" applyBorder="1" applyAlignment="1" applyProtection="1">
      <alignment horizontal="center" vertical="center"/>
      <protection locked="0"/>
    </xf>
    <xf numFmtId="49" fontId="63" fillId="0" borderId="26" xfId="211" applyNumberFormat="1" applyFont="1" applyFill="1" applyBorder="1" applyAlignment="1">
      <alignment horizontal="center" vertical="center" wrapText="1"/>
      <protection/>
    </xf>
    <xf numFmtId="49" fontId="63" fillId="0" borderId="27" xfId="211" applyFont="1" applyFill="1" applyBorder="1" applyAlignment="1">
      <alignment vertical="center" wrapText="1"/>
      <protection/>
    </xf>
    <xf numFmtId="49" fontId="70" fillId="0" borderId="28" xfId="211" applyFont="1" applyFill="1" applyBorder="1" applyAlignment="1">
      <alignment horizontal="center" vertical="center" wrapText="1"/>
      <protection/>
    </xf>
    <xf numFmtId="4" fontId="67" fillId="3" borderId="27" xfId="242" applyNumberFormat="1" applyFont="1" applyFill="1" applyBorder="1" applyAlignment="1" applyProtection="1">
      <alignment horizontal="center" vertical="center"/>
      <protection/>
    </xf>
    <xf numFmtId="49" fontId="63" fillId="0" borderId="29" xfId="211" applyNumberFormat="1" applyFont="1" applyFill="1" applyBorder="1" applyAlignment="1">
      <alignment horizontal="center" vertical="center" wrapText="1"/>
      <protection/>
    </xf>
    <xf numFmtId="169" fontId="74" fillId="22" borderId="30" xfId="242" applyNumberFormat="1" applyFont="1" applyFill="1" applyBorder="1" applyAlignment="1" applyProtection="1">
      <alignment horizontal="center" vertical="center"/>
      <protection/>
    </xf>
    <xf numFmtId="49" fontId="63" fillId="0" borderId="31" xfId="211" applyNumberFormat="1" applyFont="1" applyFill="1" applyBorder="1" applyAlignment="1">
      <alignment horizontal="center" vertical="center" wrapText="1"/>
      <protection/>
    </xf>
    <xf numFmtId="49" fontId="63" fillId="0" borderId="30" xfId="211" applyFont="1" applyFill="1" applyBorder="1" applyAlignment="1">
      <alignment vertical="center" wrapText="1"/>
      <protection/>
    </xf>
    <xf numFmtId="49" fontId="70" fillId="0" borderId="32" xfId="211" applyFont="1" applyFill="1" applyBorder="1" applyAlignment="1">
      <alignment horizontal="center" vertical="center" wrapText="1"/>
      <protection/>
    </xf>
    <xf numFmtId="194" fontId="74" fillId="22" borderId="30" xfId="242" applyNumberFormat="1" applyFont="1" applyFill="1" applyBorder="1" applyAlignment="1" applyProtection="1">
      <alignment horizontal="center" vertical="center"/>
      <protection/>
    </xf>
    <xf numFmtId="49" fontId="57" fillId="0" borderId="33" xfId="214" applyNumberFormat="1" applyFont="1" applyFill="1" applyBorder="1" applyAlignment="1">
      <alignment horizontal="center" vertical="center" wrapText="1"/>
      <protection/>
    </xf>
    <xf numFmtId="49" fontId="57" fillId="0" borderId="19" xfId="211" applyFont="1" applyFill="1" applyBorder="1" applyAlignment="1">
      <alignment horizontal="left" vertical="center" wrapText="1" indent="1"/>
      <protection/>
    </xf>
    <xf numFmtId="4" fontId="67" fillId="3" borderId="34" xfId="192" applyNumberFormat="1" applyFont="1" applyFill="1" applyBorder="1" applyAlignment="1" applyProtection="1">
      <alignment horizontal="center" vertical="center"/>
      <protection locked="0"/>
    </xf>
    <xf numFmtId="3" fontId="57" fillId="0" borderId="0" xfId="211" applyNumberFormat="1" applyFont="1" applyFill="1" applyBorder="1" applyAlignment="1">
      <alignment vertical="center" wrapText="1"/>
      <protection/>
    </xf>
    <xf numFmtId="49" fontId="57" fillId="0" borderId="0" xfId="211" applyFont="1" applyFill="1" applyBorder="1" applyAlignment="1">
      <alignment vertical="center" wrapText="1"/>
      <protection/>
    </xf>
    <xf numFmtId="49" fontId="57" fillId="0" borderId="14" xfId="214" applyNumberFormat="1" applyFont="1" applyFill="1" applyBorder="1" applyAlignment="1">
      <alignment horizontal="center" vertical="center" wrapText="1"/>
      <protection/>
    </xf>
    <xf numFmtId="4" fontId="71" fillId="22" borderId="14" xfId="192" applyNumberFormat="1" applyFont="1" applyFill="1" applyBorder="1" applyAlignment="1" applyProtection="1">
      <alignment horizontal="center" vertical="center"/>
      <protection locked="0"/>
    </xf>
    <xf numFmtId="168" fontId="57" fillId="0" borderId="14" xfId="192" applyNumberFormat="1" applyFont="1" applyFill="1" applyBorder="1" applyAlignment="1" applyProtection="1">
      <alignment horizontal="center" vertical="center" wrapText="1"/>
      <protection/>
    </xf>
    <xf numFmtId="4" fontId="71" fillId="22" borderId="14" xfId="211" applyNumberFormat="1" applyFont="1" applyFill="1" applyBorder="1" applyAlignment="1" applyProtection="1">
      <alignment horizontal="center" vertical="center"/>
      <protection/>
    </xf>
    <xf numFmtId="49" fontId="75" fillId="0" borderId="14" xfId="213" applyFont="1" applyBorder="1" applyAlignment="1">
      <alignment wrapText="1"/>
      <protection/>
    </xf>
    <xf numFmtId="0" fontId="70" fillId="0" borderId="22" xfId="212" applyFont="1" applyBorder="1" applyAlignment="1">
      <alignment horizontal="center" vertical="top" wrapText="1"/>
      <protection/>
    </xf>
    <xf numFmtId="2" fontId="71" fillId="22" borderId="14" xfId="211" applyNumberFormat="1" applyFont="1" applyFill="1" applyBorder="1" applyAlignment="1" applyProtection="1">
      <alignment horizontal="center" vertical="center"/>
      <protection/>
    </xf>
    <xf numFmtId="0" fontId="57" fillId="0" borderId="14" xfId="211" applyNumberFormat="1" applyFont="1" applyFill="1" applyBorder="1" applyAlignment="1">
      <alignment horizontal="center" vertical="center" wrapText="1"/>
      <protection/>
    </xf>
    <xf numFmtId="49" fontId="63" fillId="0" borderId="14" xfId="213" applyFont="1" applyBorder="1" applyAlignment="1">
      <alignment wrapText="1"/>
      <protection/>
    </xf>
    <xf numFmtId="0" fontId="70" fillId="0" borderId="22" xfId="211" applyNumberFormat="1" applyFont="1" applyFill="1" applyBorder="1" applyAlignment="1">
      <alignment horizontal="center" vertical="center" wrapText="1"/>
      <protection/>
    </xf>
    <xf numFmtId="4" fontId="67" fillId="22" borderId="14" xfId="211" applyNumberFormat="1" applyFont="1" applyFill="1" applyBorder="1" applyAlignment="1">
      <alignment horizontal="center" vertical="center" wrapText="1"/>
      <protection/>
    </xf>
    <xf numFmtId="49" fontId="57" fillId="0" borderId="14" xfId="213" applyFont="1" applyBorder="1" applyAlignment="1">
      <alignment wrapText="1"/>
      <protection/>
    </xf>
    <xf numFmtId="169" fontId="71" fillId="22" borderId="14" xfId="211" applyNumberFormat="1" applyFont="1" applyFill="1" applyBorder="1" applyAlignment="1">
      <alignment horizontal="center" vertical="center" wrapText="1"/>
      <protection/>
    </xf>
    <xf numFmtId="169" fontId="71" fillId="3" borderId="14" xfId="213" applyNumberFormat="1" applyFont="1" applyFill="1" applyBorder="1" applyAlignment="1">
      <alignment horizontal="center" wrapText="1"/>
      <protection/>
    </xf>
    <xf numFmtId="4" fontId="71" fillId="3" borderId="14" xfId="213" applyNumberFormat="1" applyFont="1" applyFill="1" applyBorder="1" applyAlignment="1">
      <alignment horizontal="center" wrapText="1"/>
      <protection/>
    </xf>
    <xf numFmtId="49" fontId="70" fillId="0" borderId="22" xfId="211" applyFont="1" applyFill="1" applyBorder="1" applyAlignment="1">
      <alignment horizontal="center" wrapText="1"/>
      <protection/>
    </xf>
    <xf numFmtId="4" fontId="67" fillId="3" borderId="14" xfId="213" applyNumberFormat="1" applyFont="1" applyFill="1" applyBorder="1" applyAlignment="1">
      <alignment horizontal="center" wrapText="1"/>
      <protection/>
    </xf>
    <xf numFmtId="4" fontId="57" fillId="0" borderId="0" xfId="211" applyNumberFormat="1" applyFont="1" applyFill="1" applyBorder="1" applyAlignment="1">
      <alignment vertical="center" wrapText="1"/>
      <protection/>
    </xf>
    <xf numFmtId="0" fontId="70" fillId="0" borderId="22" xfId="211" applyNumberFormat="1" applyFont="1" applyFill="1" applyBorder="1" applyAlignment="1">
      <alignment horizontal="center" wrapText="1"/>
      <protection/>
    </xf>
    <xf numFmtId="0" fontId="63" fillId="0" borderId="14" xfId="211" applyNumberFormat="1" applyFont="1" applyFill="1" applyBorder="1" applyAlignment="1">
      <alignment horizontal="center" vertical="center" wrapText="1"/>
      <protection/>
    </xf>
    <xf numFmtId="0" fontId="63" fillId="0" borderId="14" xfId="211" applyNumberFormat="1" applyFont="1" applyFill="1" applyBorder="1" applyAlignment="1">
      <alignment wrapText="1"/>
      <protection/>
    </xf>
    <xf numFmtId="2" fontId="67" fillId="0" borderId="14" xfId="211" applyNumberFormat="1" applyFont="1" applyFill="1" applyBorder="1" applyAlignment="1">
      <alignment horizontal="center" wrapText="1"/>
      <protection/>
    </xf>
    <xf numFmtId="0" fontId="18" fillId="0" borderId="35" xfId="211" applyNumberFormat="1" applyFont="1" applyFill="1" applyBorder="1" applyAlignment="1">
      <alignment horizontal="left" vertical="center" wrapText="1"/>
      <protection/>
    </xf>
    <xf numFmtId="0" fontId="57" fillId="0" borderId="0" xfId="211" applyNumberFormat="1" applyFont="1" applyFill="1" applyBorder="1" applyAlignment="1">
      <alignment horizontal="center" vertical="center" wrapText="1"/>
      <protection/>
    </xf>
    <xf numFmtId="0" fontId="57" fillId="0" borderId="0" xfId="211" applyNumberFormat="1" applyFont="1" applyFill="1" applyBorder="1" applyAlignment="1">
      <alignment vertical="center" wrapText="1"/>
      <protection/>
    </xf>
    <xf numFmtId="0" fontId="70" fillId="0" borderId="0" xfId="211" applyNumberFormat="1" applyFont="1" applyFill="1" applyBorder="1" applyAlignment="1">
      <alignment horizontal="center" vertical="center" wrapText="1"/>
      <protection/>
    </xf>
    <xf numFmtId="0" fontId="76" fillId="0" borderId="0" xfId="211" applyNumberFormat="1" applyFont="1" applyFill="1" applyBorder="1" applyAlignment="1">
      <alignment horizontal="center" vertical="center" wrapText="1"/>
      <protection/>
    </xf>
    <xf numFmtId="2" fontId="57" fillId="0" borderId="0" xfId="211" applyNumberFormat="1" applyFont="1" applyFill="1" applyBorder="1" applyAlignment="1">
      <alignment horizontal="center" vertical="center" wrapText="1"/>
      <protection/>
    </xf>
    <xf numFmtId="168" fontId="66" fillId="3" borderId="14" xfId="213" applyNumberFormat="1" applyFont="1" applyFill="1" applyBorder="1" applyAlignment="1">
      <alignment horizontal="center" wrapText="1"/>
      <protection/>
    </xf>
    <xf numFmtId="4" fontId="57" fillId="22" borderId="14" xfId="239" applyNumberFormat="1" applyFont="1" applyFill="1" applyBorder="1" applyAlignment="1" applyProtection="1">
      <alignment horizontal="center" vertical="center"/>
      <protection locked="0"/>
    </xf>
    <xf numFmtId="0" fontId="57" fillId="0" borderId="0" xfId="211" applyNumberFormat="1" applyFont="1" applyFill="1" applyAlignment="1">
      <alignment horizontal="center" vertical="center" wrapText="1"/>
      <protection/>
    </xf>
    <xf numFmtId="0" fontId="57" fillId="0" borderId="0" xfId="211" applyNumberFormat="1" applyFont="1" applyFill="1" applyAlignment="1">
      <alignment vertical="center" wrapText="1"/>
      <protection/>
    </xf>
    <xf numFmtId="0" fontId="70" fillId="0" borderId="0" xfId="211" applyNumberFormat="1" applyFont="1" applyFill="1" applyAlignment="1">
      <alignment horizontal="center" vertical="center" wrapText="1"/>
      <protection/>
    </xf>
    <xf numFmtId="49" fontId="57" fillId="0" borderId="0" xfId="211" applyNumberFormat="1" applyFont="1" applyFill="1" applyAlignment="1">
      <alignment horizontal="center" vertical="center" wrapText="1"/>
      <protection/>
    </xf>
    <xf numFmtId="49" fontId="70" fillId="0" borderId="0" xfId="211" applyFont="1" applyFill="1" applyAlignment="1">
      <alignment horizontal="center" vertical="center" wrapText="1"/>
      <protection/>
    </xf>
    <xf numFmtId="49" fontId="57" fillId="0" borderId="0" xfId="211" applyFont="1" applyFill="1" applyAlignment="1">
      <alignment horizontal="center" vertical="center" wrapText="1"/>
      <protection/>
    </xf>
  </cellXfs>
  <cellStyles count="235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”ќђќ‘ћ‚›‰" xfId="39"/>
    <cellStyle name="”љ‘ђћ‚ђќќ›‰" xfId="40"/>
    <cellStyle name="„…ќ…†ќ›‰" xfId="41"/>
    <cellStyle name="‡ђѓћ‹ћ‚ћљ1" xfId="42"/>
    <cellStyle name="‡ђѓћ‹ћ‚ћљ2" xfId="43"/>
    <cellStyle name="’ћѓћ‚›‰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Hyperlink" xfId="182"/>
    <cellStyle name="Currency" xfId="183"/>
    <cellStyle name="Currency [0]" xfId="184"/>
    <cellStyle name="Заголовок" xfId="185"/>
    <cellStyle name="Заголовок 1" xfId="186"/>
    <cellStyle name="Заголовок 2" xfId="187"/>
    <cellStyle name="Заголовок 3" xfId="188"/>
    <cellStyle name="Заголовок 4" xfId="189"/>
    <cellStyle name="ЗаголовокСтолбца" xfId="190"/>
    <cellStyle name="Защитный" xfId="191"/>
    <cellStyle name="Значение" xfId="192"/>
    <cellStyle name="Зоголовок" xfId="193"/>
    <cellStyle name="Итог" xfId="194"/>
    <cellStyle name="Итого" xfId="195"/>
    <cellStyle name="Контрольная ячейка" xfId="196"/>
    <cellStyle name="Мой заголовок" xfId="197"/>
    <cellStyle name="Мой заголовок листа" xfId="198"/>
    <cellStyle name="Мои наименования показателей" xfId="199"/>
    <cellStyle name="Название" xfId="200"/>
    <cellStyle name="Нейтральный" xfId="201"/>
    <cellStyle name="Обычный 2" xfId="202"/>
    <cellStyle name="Обычный 2 2" xfId="203"/>
    <cellStyle name="Обычный 2_Свод РТ, ИТК" xfId="204"/>
    <cellStyle name="Обычный 3" xfId="205"/>
    <cellStyle name="Обычный 4" xfId="206"/>
    <cellStyle name="Обычный 4 2" xfId="207"/>
    <cellStyle name="Обычный 4_Исходные данные для модели" xfId="208"/>
    <cellStyle name="Обычный 5" xfId="209"/>
    <cellStyle name="Обычный 6" xfId="210"/>
    <cellStyle name="Обычный_20E2" xfId="211"/>
    <cellStyle name="Обычный_PREDEL.2008.UNKNOWN_Xl0000309" xfId="212"/>
    <cellStyle name="Обычный_КАЛЬКУЛЯЦИЯ - с 2011= Пределам-БЛАНК" xfId="213"/>
    <cellStyle name="Обычный_Средний тариф по субъекту РФ" xfId="214"/>
    <cellStyle name="Followed Hyperlink" xfId="215"/>
    <cellStyle name="Плохой" xfId="216"/>
    <cellStyle name="По центру с переносом" xfId="217"/>
    <cellStyle name="По ширине с переносом" xfId="218"/>
    <cellStyle name="Поле ввода" xfId="219"/>
    <cellStyle name="Пояснение" xfId="220"/>
    <cellStyle name="Примечание" xfId="221"/>
    <cellStyle name="Percent" xfId="222"/>
    <cellStyle name="Процентный 2" xfId="223"/>
    <cellStyle name="Процентный 2 2" xfId="224"/>
    <cellStyle name="Процентный 2 3" xfId="225"/>
    <cellStyle name="Процентный 3" xfId="226"/>
    <cellStyle name="Связанная ячейка" xfId="227"/>
    <cellStyle name="Стиль 1" xfId="228"/>
    <cellStyle name="Стиль 1 2" xfId="229"/>
    <cellStyle name="ТЕКСТ" xfId="230"/>
    <cellStyle name="Текст предупреждения" xfId="231"/>
    <cellStyle name="Текстовый" xfId="232"/>
    <cellStyle name="Тысячи [0]_22гк" xfId="233"/>
    <cellStyle name="Тысячи_22гк" xfId="234"/>
    <cellStyle name="Comma" xfId="235"/>
    <cellStyle name="Comma [0]" xfId="236"/>
    <cellStyle name="Финансовый 2" xfId="237"/>
    <cellStyle name="Финансовый 3" xfId="238"/>
    <cellStyle name="Формула" xfId="239"/>
    <cellStyle name="Формула 2" xfId="240"/>
    <cellStyle name="Формула_A РТ 2009 Рязаньэнерго" xfId="241"/>
    <cellStyle name="Формула_Смета 2" xfId="242"/>
    <cellStyle name="ФормулаВБ" xfId="243"/>
    <cellStyle name="ФормулаНаКонтроль" xfId="244"/>
    <cellStyle name="Хороший" xfId="245"/>
    <cellStyle name="Цифры по центру с десятыми" xfId="246"/>
    <cellStyle name="Џђћ–…ќ’ќ›‰" xfId="247"/>
    <cellStyle name="Шапка таблицы" xfId="2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BA~1.IRI\LOCALS~1\Temp\Filimonova\&#1069;&#1051;&#1045;&#1050;&#1058;&#1056;&#1054;&#1069;&#1053;&#1045;&#1056;&#1043;&#1048;&#1071;%202011\Documents%20and%20Settings\bozh\&#1056;&#1072;&#1073;&#1086;&#1095;&#1080;&#1081;%20&#1089;&#1090;&#1086;&#1083;\&#1053;&#1086;&#1074;&#1072;&#1103;%20&#1087;&#1072;&#1087;&#1082;&#1072;%20(2)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-&#1087;&#1086;&#1089;&#1083;.&#1074;&#1077;&#1088;&#1089;&#1080;&#1103;\&#1057;&#1090;&#1072;&#1088;&#1099;&#1081;%20&#1084;&#1077;&#1083;&#1100;&#1085;&#1080;&#1082;\2012%20&#1075;\&#1040;&#1043;&#1052;&#1047;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82;&#1089;&#1072;&#1085;&#1072;\WINDOWS\&#1056;&#1072;&#1073;&#1086;&#1095;&#1080;&#1081;%20&#1089;&#1090;&#1086;&#1083;\&#1051;&#1077;&#1085;&#1072;\&#1090;&#1072;&#1088;&#1080;&#1092;&#1099;\STAND\&#280;&#237;&#269;&#259;&#341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BA~1.IRI\LOCALS~1\Temp\&#1047;&#1040;&#1043;&#1054;&#1058;&#1054;&#1042;&#1050;&#1040;%20&#1050;&#1048;&#1052;&#1054;&#1042;&#1057;&#1050;&#1048;&#1049;%20&#1056;&#1040;&#1044;&#1048;&#1054;&#1069;&#1051;.&#1079;-&#1076;-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BA~1.IRI\LOCALS~1\Temp\Filimonova\&#1069;&#1051;&#1045;&#1050;&#1058;&#1056;&#1054;&#1069;&#1053;&#1045;&#1056;&#1043;&#1048;&#1071;%202011\PREDEL.ELEK.2011.CZ-1%20&#1074;&#1072;&#1088;&#1080;&#1072;&#1085;&#109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HERBA~1.IRI\LOCALS~1\Temp\Filimonova\&#1069;&#1051;&#1045;&#1050;&#1058;&#1056;&#1054;&#1069;&#1053;&#1045;&#1056;&#1043;&#1048;&#1071;%202011\PREDEL.ELEC.2010v1.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-&#1087;&#1086;&#1089;&#1083;.&#1074;&#1077;&#1088;&#1089;&#1080;&#1103;\&#1057;&#1090;&#1072;&#1088;&#1099;&#1081;%20&#1084;&#1077;&#1083;&#1100;&#1085;&#1080;&#1082;\2012%20&#1075;\&#1040;&#1043;&#1052;&#1047;\Filimonova\&#1069;&#1051;&#1045;&#1050;&#1058;&#1056;&#1054;&#1069;&#1053;&#1045;&#1056;&#1043;&#1048;&#1071;%202011\PREDEL.ELEC.2010v1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11"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</sheetData>
      <sheetData sheetId="13">
        <row r="5">
          <cell r="E5" t="str">
            <v>L9</v>
          </cell>
          <cell r="K5">
            <v>0</v>
          </cell>
        </row>
        <row r="6">
          <cell r="D6">
            <v>0</v>
          </cell>
          <cell r="E6" t="str">
            <v>L10</v>
          </cell>
          <cell r="K6">
            <v>0</v>
          </cell>
        </row>
        <row r="7">
          <cell r="E7" t="str">
            <v>L10.1</v>
          </cell>
        </row>
        <row r="8">
          <cell r="D8">
            <v>0</v>
          </cell>
          <cell r="E8" t="str">
            <v>L10.2</v>
          </cell>
        </row>
        <row r="9">
          <cell r="D9">
            <v>317.3</v>
          </cell>
          <cell r="E9" t="str">
            <v>L11</v>
          </cell>
          <cell r="G9">
            <v>317.3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D10">
            <v>507960.95055099996</v>
          </cell>
          <cell r="E10" t="str">
            <v>L12</v>
          </cell>
          <cell r="G10">
            <v>197864.33000000002</v>
          </cell>
          <cell r="H10">
            <v>310096.62055099994</v>
          </cell>
          <cell r="I10">
            <v>0</v>
          </cell>
          <cell r="J10">
            <v>0</v>
          </cell>
          <cell r="K10">
            <v>0</v>
          </cell>
        </row>
        <row r="11">
          <cell r="D11">
            <v>0</v>
          </cell>
          <cell r="E11" t="str">
            <v>L12_1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D12">
            <v>174032.08679833496</v>
          </cell>
          <cell r="E12" t="str">
            <v>L13</v>
          </cell>
          <cell r="G12">
            <v>67669.27</v>
          </cell>
          <cell r="H12">
            <v>106362.81679833497</v>
          </cell>
          <cell r="I12">
            <v>0</v>
          </cell>
          <cell r="J12">
            <v>0</v>
          </cell>
          <cell r="K12">
            <v>0</v>
          </cell>
        </row>
        <row r="13">
          <cell r="D13">
            <v>0</v>
          </cell>
          <cell r="E13" t="str">
            <v>L13_1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D14">
            <v>98360.63099999998</v>
          </cell>
          <cell r="E14" t="str">
            <v>L14</v>
          </cell>
          <cell r="G14">
            <v>9771.4</v>
          </cell>
          <cell r="H14">
            <v>88589.23099999999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135121.37277399993</v>
          </cell>
          <cell r="E15" t="str">
            <v>L15</v>
          </cell>
          <cell r="G15">
            <v>0</v>
          </cell>
          <cell r="H15">
            <v>135121.37277399993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363537.08827499993</v>
          </cell>
          <cell r="E16" t="str">
            <v>L16</v>
          </cell>
          <cell r="G16">
            <v>155102.36</v>
          </cell>
          <cell r="H16">
            <v>208434.72827499994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30325.39</v>
          </cell>
          <cell r="E17" t="str">
            <v>L17</v>
          </cell>
          <cell r="G17">
            <v>371</v>
          </cell>
          <cell r="H17">
            <v>29954.39</v>
          </cell>
          <cell r="I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 t="str">
            <v>L18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560405.0687970639</v>
          </cell>
          <cell r="E19" t="str">
            <v>L19</v>
          </cell>
          <cell r="G19">
            <v>135238.13</v>
          </cell>
          <cell r="H19">
            <v>878559.1593983348</v>
          </cell>
          <cell r="I19">
            <v>0</v>
          </cell>
          <cell r="J19">
            <v>0</v>
          </cell>
          <cell r="K19">
            <v>0</v>
          </cell>
        </row>
        <row r="20">
          <cell r="D20">
            <v>262395.70999999996</v>
          </cell>
          <cell r="E20" t="str">
            <v>L20</v>
          </cell>
          <cell r="G20">
            <v>0</v>
          </cell>
          <cell r="H20">
            <v>262395.70999999996</v>
          </cell>
          <cell r="I20">
            <v>0</v>
          </cell>
          <cell r="J20">
            <v>0</v>
          </cell>
          <cell r="K20">
            <v>0</v>
          </cell>
        </row>
        <row r="22">
          <cell r="D22">
            <v>249982.1</v>
          </cell>
          <cell r="E22" t="str">
            <v>L20.1</v>
          </cell>
          <cell r="G22">
            <v>0</v>
          </cell>
          <cell r="H22">
            <v>249982.1</v>
          </cell>
          <cell r="I22">
            <v>0</v>
          </cell>
          <cell r="J22">
            <v>0</v>
          </cell>
          <cell r="K22">
            <v>0</v>
          </cell>
        </row>
        <row r="23">
          <cell r="D23">
            <v>198225.674303064</v>
          </cell>
          <cell r="E23" t="str">
            <v>L21</v>
          </cell>
          <cell r="G23">
            <v>133063.72</v>
          </cell>
          <cell r="H23">
            <v>65161.954303064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99783.68449399997</v>
          </cell>
          <cell r="E24" t="str">
            <v>L22</v>
          </cell>
          <cell r="G24">
            <v>2174.41</v>
          </cell>
          <cell r="H24">
            <v>97609.27449399997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1870059.8881953983</v>
          </cell>
          <cell r="E25" t="str">
            <v>L23</v>
          </cell>
          <cell r="F25">
            <v>0</v>
          </cell>
          <cell r="G25">
            <v>566333.79</v>
          </cell>
          <cell r="H25">
            <v>1757118.3187966696</v>
          </cell>
          <cell r="I25">
            <v>0</v>
          </cell>
          <cell r="J25">
            <v>0</v>
          </cell>
          <cell r="K25">
            <v>0</v>
          </cell>
        </row>
        <row r="27">
          <cell r="D27">
            <v>1709231.5</v>
          </cell>
          <cell r="E27" t="str">
            <v>L24</v>
          </cell>
          <cell r="H27">
            <v>1709231.5</v>
          </cell>
          <cell r="I27">
            <v>1709231.5</v>
          </cell>
        </row>
        <row r="28">
          <cell r="D28">
            <v>1488082.6</v>
          </cell>
          <cell r="E28" t="str">
            <v>L25</v>
          </cell>
          <cell r="H28">
            <v>1488082.6</v>
          </cell>
          <cell r="I28">
            <v>1488082.6</v>
          </cell>
        </row>
        <row r="30">
          <cell r="D30">
            <v>0</v>
          </cell>
          <cell r="E30" t="str">
            <v>L25.1</v>
          </cell>
          <cell r="H30">
            <v>0</v>
          </cell>
          <cell r="I3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7"/>
  <sheetViews>
    <sheetView showZeros="0" tabSelected="1" view="pageBreakPreview" zoomScaleSheetLayoutView="100" workbookViewId="0" topLeftCell="A26">
      <selection activeCell="K58" sqref="K58"/>
    </sheetView>
  </sheetViews>
  <sheetFormatPr defaultColWidth="10.625" defaultRowHeight="12.75" outlineLevelRow="1"/>
  <cols>
    <col min="1" max="1" width="4.125" style="104" customWidth="1"/>
    <col min="2" max="2" width="47.625" style="3" customWidth="1"/>
    <col min="3" max="3" width="7.125" style="105" customWidth="1"/>
    <col min="4" max="4" width="15.625" style="106" customWidth="1"/>
    <col min="5" max="5" width="6.25390625" style="106" customWidth="1"/>
    <col min="6" max="6" width="15.75390625" style="106" customWidth="1"/>
    <col min="7" max="255" width="10.625" style="3" customWidth="1"/>
    <col min="256" max="16384" width="4.125" style="3" customWidth="1"/>
  </cols>
  <sheetData>
    <row r="1" spans="1:13" ht="42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</row>
    <row r="2" spans="1:6" s="7" customFormat="1" ht="16.5" customHeight="1">
      <c r="A2" s="4"/>
      <c r="B2" s="4"/>
      <c r="C2" s="5"/>
      <c r="D2" s="4"/>
      <c r="E2" s="4"/>
      <c r="F2" s="6"/>
    </row>
    <row r="3" spans="1:6" s="7" customFormat="1" ht="25.5" customHeight="1">
      <c r="A3" s="8" t="s">
        <v>1</v>
      </c>
      <c r="B3" s="9" t="s">
        <v>2</v>
      </c>
      <c r="C3" s="10" t="s">
        <v>3</v>
      </c>
      <c r="D3" s="11" t="s">
        <v>89</v>
      </c>
      <c r="E3" s="12">
        <v>2014</v>
      </c>
      <c r="F3" s="12"/>
    </row>
    <row r="4" spans="1:6" ht="77.25" customHeight="1">
      <c r="A4" s="13"/>
      <c r="B4" s="14"/>
      <c r="C4" s="15"/>
      <c r="D4" s="11"/>
      <c r="E4" s="16" t="s">
        <v>4</v>
      </c>
      <c r="F4" s="17" t="s">
        <v>5</v>
      </c>
    </row>
    <row r="5" spans="1:6" ht="20.25" customHeight="1">
      <c r="A5" s="18"/>
      <c r="B5" s="19" t="s">
        <v>6</v>
      </c>
      <c r="C5" s="20"/>
      <c r="D5" s="21" t="s">
        <v>7</v>
      </c>
      <c r="E5" s="21"/>
      <c r="F5" s="21" t="s">
        <v>8</v>
      </c>
    </row>
    <row r="6" spans="1:10" s="27" customFormat="1" ht="22.5" customHeight="1">
      <c r="A6" s="22"/>
      <c r="B6" s="23" t="s">
        <v>90</v>
      </c>
      <c r="C6" s="24"/>
      <c r="D6" s="25">
        <f>D7+D10+D11+D12+D23+D24</f>
        <v>590.55</v>
      </c>
      <c r="E6" s="25"/>
      <c r="F6" s="25">
        <f>F7+F10+F11+F12+F23+F24</f>
        <v>630.07831</v>
      </c>
      <c r="G6" s="26"/>
      <c r="H6" s="26"/>
      <c r="I6" s="26"/>
      <c r="J6" s="26"/>
    </row>
    <row r="7" spans="1:10" ht="15.75">
      <c r="A7" s="28" t="s">
        <v>9</v>
      </c>
      <c r="B7" s="29" t="s">
        <v>10</v>
      </c>
      <c r="C7" s="30" t="s">
        <v>11</v>
      </c>
      <c r="D7" s="31">
        <f>D9</f>
        <v>96.78</v>
      </c>
      <c r="E7" s="31"/>
      <c r="F7" s="31">
        <f>F9</f>
        <v>102.49002</v>
      </c>
      <c r="G7" s="32"/>
      <c r="H7" s="32"/>
      <c r="I7" s="32"/>
      <c r="J7" s="32"/>
    </row>
    <row r="8" spans="1:10" ht="15.75">
      <c r="A8" s="28"/>
      <c r="B8" s="33" t="s">
        <v>12</v>
      </c>
      <c r="C8" s="34" t="s">
        <v>11</v>
      </c>
      <c r="D8" s="35"/>
      <c r="E8" s="35"/>
      <c r="F8" s="35"/>
      <c r="G8" s="32"/>
      <c r="H8" s="32"/>
      <c r="I8" s="32"/>
      <c r="J8" s="32"/>
    </row>
    <row r="9" spans="1:10" ht="15.75">
      <c r="A9" s="28"/>
      <c r="B9" s="33" t="s">
        <v>13</v>
      </c>
      <c r="C9" s="34" t="s">
        <v>11</v>
      </c>
      <c r="D9" s="35">
        <v>96.78</v>
      </c>
      <c r="E9" s="36">
        <v>5.9</v>
      </c>
      <c r="F9" s="35">
        <f>D9*(1+E9/100)</f>
        <v>102.49002</v>
      </c>
      <c r="G9" s="32"/>
      <c r="H9" s="32"/>
      <c r="I9" s="32"/>
      <c r="J9" s="32"/>
    </row>
    <row r="10" spans="1:10" ht="15.75">
      <c r="A10" s="28" t="s">
        <v>14</v>
      </c>
      <c r="B10" s="29" t="s">
        <v>15</v>
      </c>
      <c r="C10" s="34" t="s">
        <v>11</v>
      </c>
      <c r="D10" s="35">
        <v>402.76</v>
      </c>
      <c r="E10" s="36">
        <v>7.1</v>
      </c>
      <c r="F10" s="35">
        <f>D10*(1+E10/100)</f>
        <v>431.35596</v>
      </c>
      <c r="G10" s="32"/>
      <c r="H10" s="32"/>
      <c r="I10" s="32"/>
      <c r="J10" s="32"/>
    </row>
    <row r="11" spans="1:10" ht="15.75" customHeight="1">
      <c r="A11" s="28" t="s">
        <v>16</v>
      </c>
      <c r="B11" s="29" t="s">
        <v>17</v>
      </c>
      <c r="C11" s="34" t="s">
        <v>11</v>
      </c>
      <c r="D11" s="35"/>
      <c r="E11" s="36"/>
      <c r="F11" s="35">
        <f>D11*(1+E11/100)</f>
        <v>0</v>
      </c>
      <c r="G11" s="32"/>
      <c r="H11" s="32"/>
      <c r="I11" s="32"/>
      <c r="J11" s="32"/>
    </row>
    <row r="12" spans="1:10" ht="28.5">
      <c r="A12" s="28" t="s">
        <v>18</v>
      </c>
      <c r="B12" s="37" t="s">
        <v>91</v>
      </c>
      <c r="C12" s="34" t="s">
        <v>11</v>
      </c>
      <c r="D12" s="38">
        <f>SUM(D13:D20)</f>
        <v>70.74000000000001</v>
      </c>
      <c r="E12" s="38"/>
      <c r="F12" s="38">
        <f>SUM(F13:F20)</f>
        <v>74.91366</v>
      </c>
      <c r="G12" s="32"/>
      <c r="H12" s="32"/>
      <c r="I12" s="32"/>
      <c r="J12" s="32"/>
    </row>
    <row r="13" spans="1:10" ht="15.75">
      <c r="A13" s="28"/>
      <c r="B13" s="39" t="s">
        <v>19</v>
      </c>
      <c r="C13" s="34" t="s">
        <v>11</v>
      </c>
      <c r="D13" s="35">
        <v>47.95</v>
      </c>
      <c r="E13" s="36">
        <v>5.9</v>
      </c>
      <c r="F13" s="35">
        <f aca="true" t="shared" si="0" ref="F13:F24">D13*(1+E13/100)</f>
        <v>50.77905</v>
      </c>
      <c r="G13" s="32"/>
      <c r="H13" s="32"/>
      <c r="I13" s="32"/>
      <c r="J13" s="32"/>
    </row>
    <row r="14" spans="1:10" ht="15.75">
      <c r="A14" s="28"/>
      <c r="B14" s="40" t="s">
        <v>20</v>
      </c>
      <c r="C14" s="34" t="s">
        <v>11</v>
      </c>
      <c r="D14" s="35">
        <v>5.98</v>
      </c>
      <c r="E14" s="36">
        <v>5.9</v>
      </c>
      <c r="F14" s="35">
        <f t="shared" si="0"/>
        <v>6.33282</v>
      </c>
      <c r="G14" s="32"/>
      <c r="H14" s="32"/>
      <c r="I14" s="32"/>
      <c r="J14" s="32"/>
    </row>
    <row r="15" spans="1:10" ht="15.75" hidden="1">
      <c r="A15" s="28"/>
      <c r="B15" s="40" t="s">
        <v>21</v>
      </c>
      <c r="C15" s="34" t="s">
        <v>11</v>
      </c>
      <c r="D15" s="35"/>
      <c r="E15" s="36">
        <v>5.9</v>
      </c>
      <c r="F15" s="35">
        <f t="shared" si="0"/>
        <v>0</v>
      </c>
      <c r="G15" s="32"/>
      <c r="H15" s="32"/>
      <c r="I15" s="32"/>
      <c r="J15" s="32"/>
    </row>
    <row r="16" spans="1:10" ht="25.5">
      <c r="A16" s="28"/>
      <c r="B16" s="40" t="s">
        <v>22</v>
      </c>
      <c r="C16" s="34" t="s">
        <v>11</v>
      </c>
      <c r="D16" s="35">
        <v>6</v>
      </c>
      <c r="E16" s="36">
        <v>5.9</v>
      </c>
      <c r="F16" s="35">
        <f t="shared" si="0"/>
        <v>6.353999999999999</v>
      </c>
      <c r="G16" s="32"/>
      <c r="H16" s="32"/>
      <c r="I16" s="32"/>
      <c r="J16" s="32"/>
    </row>
    <row r="17" spans="1:10" ht="15.75" hidden="1">
      <c r="A17" s="28"/>
      <c r="B17" s="40" t="s">
        <v>23</v>
      </c>
      <c r="C17" s="34" t="s">
        <v>11</v>
      </c>
      <c r="D17" s="35">
        <v>0</v>
      </c>
      <c r="E17" s="36">
        <v>5.9</v>
      </c>
      <c r="F17" s="35">
        <f t="shared" si="0"/>
        <v>0</v>
      </c>
      <c r="G17" s="32"/>
      <c r="H17" s="32"/>
      <c r="I17" s="32"/>
      <c r="J17" s="32"/>
    </row>
    <row r="18" spans="1:10" ht="15.75">
      <c r="A18" s="28"/>
      <c r="B18" s="40" t="s">
        <v>24</v>
      </c>
      <c r="C18" s="34" t="s">
        <v>11</v>
      </c>
      <c r="D18" s="35">
        <v>5.38</v>
      </c>
      <c r="E18" s="36">
        <v>5.9</v>
      </c>
      <c r="F18" s="35">
        <f t="shared" si="0"/>
        <v>5.697419999999999</v>
      </c>
      <c r="G18" s="32"/>
      <c r="H18" s="32"/>
      <c r="I18" s="32"/>
      <c r="J18" s="32"/>
    </row>
    <row r="19" spans="1:10" ht="15.75" hidden="1">
      <c r="A19" s="28"/>
      <c r="B19" s="40" t="s">
        <v>25</v>
      </c>
      <c r="C19" s="34" t="s">
        <v>11</v>
      </c>
      <c r="D19" s="35">
        <v>0</v>
      </c>
      <c r="E19" s="36">
        <v>5.9</v>
      </c>
      <c r="F19" s="35">
        <f t="shared" si="0"/>
        <v>0</v>
      </c>
      <c r="G19" s="32"/>
      <c r="H19" s="32"/>
      <c r="I19" s="32"/>
      <c r="J19" s="32"/>
    </row>
    <row r="20" spans="1:10" ht="15.75">
      <c r="A20" s="28"/>
      <c r="B20" s="40" t="s">
        <v>26</v>
      </c>
      <c r="C20" s="34" t="s">
        <v>11</v>
      </c>
      <c r="D20" s="35">
        <v>5.43</v>
      </c>
      <c r="E20" s="36">
        <v>5.9</v>
      </c>
      <c r="F20" s="35">
        <f t="shared" si="0"/>
        <v>5.750369999999999</v>
      </c>
      <c r="G20" s="32"/>
      <c r="H20" s="32"/>
      <c r="I20" s="32"/>
      <c r="J20" s="32"/>
    </row>
    <row r="21" spans="1:10" ht="15.75" hidden="1">
      <c r="A21" s="28"/>
      <c r="B21" s="40" t="s">
        <v>27</v>
      </c>
      <c r="C21" s="34" t="s">
        <v>11</v>
      </c>
      <c r="D21" s="35"/>
      <c r="E21" s="36">
        <v>5.9</v>
      </c>
      <c r="F21" s="35">
        <f t="shared" si="0"/>
        <v>0</v>
      </c>
      <c r="G21" s="32"/>
      <c r="H21" s="32"/>
      <c r="I21" s="32"/>
      <c r="J21" s="32"/>
    </row>
    <row r="22" spans="1:10" ht="15.75" hidden="1">
      <c r="A22" s="28"/>
      <c r="B22" s="40" t="s">
        <v>28</v>
      </c>
      <c r="C22" s="34" t="s">
        <v>11</v>
      </c>
      <c r="D22" s="35"/>
      <c r="E22" s="36">
        <v>5.9</v>
      </c>
      <c r="F22" s="35">
        <f t="shared" si="0"/>
        <v>0</v>
      </c>
      <c r="G22" s="32"/>
      <c r="H22" s="32"/>
      <c r="I22" s="32"/>
      <c r="J22" s="32"/>
    </row>
    <row r="23" spans="1:10" ht="15.75">
      <c r="A23" s="28" t="s">
        <v>29</v>
      </c>
      <c r="B23" s="41" t="s">
        <v>30</v>
      </c>
      <c r="C23" s="34"/>
      <c r="D23" s="35">
        <v>5.5</v>
      </c>
      <c r="E23" s="36"/>
      <c r="F23" s="35">
        <f t="shared" si="0"/>
        <v>5.5</v>
      </c>
      <c r="G23" s="32"/>
      <c r="H23" s="32"/>
      <c r="I23" s="32"/>
      <c r="J23" s="32"/>
    </row>
    <row r="24" spans="1:10" ht="15.75">
      <c r="A24" s="28" t="s">
        <v>31</v>
      </c>
      <c r="B24" s="41" t="s">
        <v>32</v>
      </c>
      <c r="C24" s="34"/>
      <c r="D24" s="35">
        <v>14.77</v>
      </c>
      <c r="E24" s="36">
        <v>7.1</v>
      </c>
      <c r="F24" s="35">
        <f t="shared" si="0"/>
        <v>15.81867</v>
      </c>
      <c r="G24" s="32"/>
      <c r="H24" s="32"/>
      <c r="I24" s="32"/>
      <c r="J24" s="32"/>
    </row>
    <row r="25" spans="1:10" ht="18.75">
      <c r="A25" s="42"/>
      <c r="B25" s="43" t="s">
        <v>92</v>
      </c>
      <c r="C25" s="44"/>
      <c r="D25" s="45">
        <f>D26+D27+D28+D29+D33+D39</f>
        <v>136.01294</v>
      </c>
      <c r="E25" s="45"/>
      <c r="F25" s="45">
        <f>F26+F27+F28+F29+F33+F39</f>
        <v>145.59339874</v>
      </c>
      <c r="G25" s="32"/>
      <c r="H25" s="32"/>
      <c r="I25" s="32"/>
      <c r="J25" s="32"/>
    </row>
    <row r="26" spans="1:10" ht="19.5" customHeight="1">
      <c r="A26" s="28" t="s">
        <v>33</v>
      </c>
      <c r="B26" s="29" t="s">
        <v>34</v>
      </c>
      <c r="C26" s="34" t="s">
        <v>11</v>
      </c>
      <c r="D26" s="35">
        <f>D10*0.319</f>
        <v>128.48044</v>
      </c>
      <c r="E26" s="36">
        <v>7.1</v>
      </c>
      <c r="F26" s="35">
        <f>F10*0.319</f>
        <v>137.60255124</v>
      </c>
      <c r="G26" s="32"/>
      <c r="H26" s="32"/>
      <c r="I26" s="32"/>
      <c r="J26" s="32"/>
    </row>
    <row r="27" spans="1:10" ht="15" customHeight="1">
      <c r="A27" s="46" t="s">
        <v>35</v>
      </c>
      <c r="B27" s="29" t="s">
        <v>36</v>
      </c>
      <c r="C27" s="34" t="s">
        <v>11</v>
      </c>
      <c r="D27" s="35">
        <v>0.62</v>
      </c>
      <c r="E27" s="36">
        <v>1</v>
      </c>
      <c r="F27" s="35">
        <f>D27*(1+E27/100)</f>
        <v>0.6262</v>
      </c>
      <c r="G27" s="32"/>
      <c r="H27" s="32"/>
      <c r="I27" s="32"/>
      <c r="J27" s="32"/>
    </row>
    <row r="28" spans="1:10" ht="15.75" customHeight="1">
      <c r="A28" s="46" t="s">
        <v>37</v>
      </c>
      <c r="B28" s="41" t="s">
        <v>38</v>
      </c>
      <c r="C28" s="34" t="s">
        <v>11</v>
      </c>
      <c r="D28" s="35"/>
      <c r="E28" s="36"/>
      <c r="F28" s="35">
        <f>D28*(1+E28/100)</f>
        <v>0</v>
      </c>
      <c r="G28" s="32"/>
      <c r="H28" s="32"/>
      <c r="I28" s="32"/>
      <c r="J28" s="32"/>
    </row>
    <row r="29" spans="1:10" ht="28.5">
      <c r="A29" s="46" t="s">
        <v>39</v>
      </c>
      <c r="B29" s="37" t="s">
        <v>93</v>
      </c>
      <c r="C29" s="34" t="s">
        <v>11</v>
      </c>
      <c r="D29" s="38">
        <f>D32</f>
        <v>0</v>
      </c>
      <c r="E29" s="38"/>
      <c r="F29" s="38">
        <f>F32</f>
        <v>0</v>
      </c>
      <c r="G29" s="32"/>
      <c r="H29" s="32"/>
      <c r="I29" s="32"/>
      <c r="J29" s="32"/>
    </row>
    <row r="30" spans="1:10" ht="15.75" hidden="1" outlineLevel="1">
      <c r="A30" s="46"/>
      <c r="B30" s="47" t="s">
        <v>40</v>
      </c>
      <c r="C30" s="34" t="s">
        <v>11</v>
      </c>
      <c r="D30" s="48"/>
      <c r="E30" s="48"/>
      <c r="F30" s="48"/>
      <c r="G30" s="32"/>
      <c r="H30" s="32"/>
      <c r="I30" s="32"/>
      <c r="J30" s="32"/>
    </row>
    <row r="31" spans="1:6" ht="15.75" hidden="1" outlineLevel="1">
      <c r="A31" s="46"/>
      <c r="B31" s="47" t="s">
        <v>41</v>
      </c>
      <c r="C31" s="34" t="s">
        <v>11</v>
      </c>
      <c r="D31" s="35"/>
      <c r="E31" s="36"/>
      <c r="F31" s="35">
        <f>D31*(1+E31/100)</f>
        <v>0</v>
      </c>
    </row>
    <row r="32" spans="1:6" ht="15.75" hidden="1" outlineLevel="1">
      <c r="A32" s="46"/>
      <c r="B32" s="49" t="s">
        <v>42</v>
      </c>
      <c r="C32" s="34" t="s">
        <v>11</v>
      </c>
      <c r="D32" s="35"/>
      <c r="E32" s="36"/>
      <c r="F32" s="35">
        <f>D32*(1+E32/100)</f>
        <v>0</v>
      </c>
    </row>
    <row r="33" spans="1:6" ht="15.75" collapsed="1">
      <c r="A33" s="46" t="s">
        <v>43</v>
      </c>
      <c r="B33" s="29" t="s">
        <v>44</v>
      </c>
      <c r="C33" s="34" t="s">
        <v>11</v>
      </c>
      <c r="D33" s="50">
        <f>SUM(D34:D38)</f>
        <v>3.22</v>
      </c>
      <c r="E33" s="50"/>
      <c r="F33" s="50">
        <f>SUM(F34:F38)</f>
        <v>3.40998</v>
      </c>
    </row>
    <row r="34" spans="1:6" ht="15.75">
      <c r="A34" s="46"/>
      <c r="B34" s="47" t="s">
        <v>45</v>
      </c>
      <c r="C34" s="34" t="s">
        <v>11</v>
      </c>
      <c r="D34" s="35">
        <v>2.35</v>
      </c>
      <c r="E34" s="36">
        <v>5.9</v>
      </c>
      <c r="F34" s="35">
        <f>D34*(1+E34/100)</f>
        <v>2.48865</v>
      </c>
    </row>
    <row r="35" spans="1:6" ht="15.75" hidden="1" outlineLevel="1">
      <c r="A35" s="46"/>
      <c r="B35" s="47" t="s">
        <v>46</v>
      </c>
      <c r="C35" s="34" t="s">
        <v>11</v>
      </c>
      <c r="D35" s="35"/>
      <c r="E35" s="35"/>
      <c r="F35" s="35"/>
    </row>
    <row r="36" spans="1:6" ht="15.75" hidden="1" outlineLevel="1">
      <c r="A36" s="46"/>
      <c r="B36" s="47" t="s">
        <v>47</v>
      </c>
      <c r="C36" s="34" t="s">
        <v>11</v>
      </c>
      <c r="D36" s="35"/>
      <c r="E36" s="35"/>
      <c r="F36" s="35"/>
    </row>
    <row r="37" spans="1:6" ht="15.75" collapsed="1">
      <c r="A37" s="46"/>
      <c r="B37" s="47" t="s">
        <v>48</v>
      </c>
      <c r="C37" s="34" t="s">
        <v>11</v>
      </c>
      <c r="D37" s="35">
        <v>0.87</v>
      </c>
      <c r="E37" s="36">
        <v>5.9</v>
      </c>
      <c r="F37" s="35">
        <f>D37*(1+E37/100)</f>
        <v>0.92133</v>
      </c>
    </row>
    <row r="38" spans="1:6" ht="15.75" hidden="1" outlineLevel="1">
      <c r="A38" s="46" t="s">
        <v>49</v>
      </c>
      <c r="B38" s="39" t="s">
        <v>50</v>
      </c>
      <c r="C38" s="34" t="s">
        <v>11</v>
      </c>
      <c r="D38" s="35"/>
      <c r="E38" s="35"/>
      <c r="F38" s="35"/>
    </row>
    <row r="39" spans="1:6" ht="15.75" collapsed="1">
      <c r="A39" s="46" t="s">
        <v>51</v>
      </c>
      <c r="B39" s="29" t="s">
        <v>52</v>
      </c>
      <c r="C39" s="34" t="s">
        <v>11</v>
      </c>
      <c r="D39" s="51">
        <f>D24/0.8*0.2</f>
        <v>3.6925</v>
      </c>
      <c r="E39" s="51"/>
      <c r="F39" s="51">
        <f>F24/0.8*0.2</f>
        <v>3.9546674999999993</v>
      </c>
    </row>
    <row r="40" spans="1:6" ht="15.75">
      <c r="A40" s="46" t="s">
        <v>53</v>
      </c>
      <c r="B40" s="29" t="s">
        <v>54</v>
      </c>
      <c r="C40" s="34" t="s">
        <v>11</v>
      </c>
      <c r="D40" s="51">
        <v>0</v>
      </c>
      <c r="E40" s="51"/>
      <c r="F40" s="51">
        <v>0</v>
      </c>
    </row>
    <row r="41" spans="1:6" ht="16.5" thickBot="1">
      <c r="A41" s="52" t="s">
        <v>55</v>
      </c>
      <c r="B41" s="53" t="s">
        <v>56</v>
      </c>
      <c r="C41" s="54" t="s">
        <v>11</v>
      </c>
      <c r="D41" s="55"/>
      <c r="E41" s="55"/>
      <c r="F41" s="55"/>
    </row>
    <row r="42" spans="1:6" ht="24.75" customHeight="1" thickBot="1">
      <c r="A42" s="56" t="s">
        <v>57</v>
      </c>
      <c r="B42" s="57" t="s">
        <v>58</v>
      </c>
      <c r="C42" s="58" t="s">
        <v>11</v>
      </c>
      <c r="D42" s="59">
        <f>D6+D25</f>
        <v>726.5629399999999</v>
      </c>
      <c r="E42" s="59"/>
      <c r="F42" s="59">
        <f>F6+F25</f>
        <v>775.67170874</v>
      </c>
    </row>
    <row r="43" spans="1:6" ht="27" customHeight="1" thickBot="1">
      <c r="A43" s="60" t="s">
        <v>59</v>
      </c>
      <c r="B43" s="57" t="s">
        <v>60</v>
      </c>
      <c r="C43" s="58" t="s">
        <v>61</v>
      </c>
      <c r="D43" s="59">
        <v>0.25</v>
      </c>
      <c r="E43" s="59"/>
      <c r="F43" s="59">
        <v>0.25</v>
      </c>
    </row>
    <row r="44" spans="1:6" ht="15.75" customHeight="1" thickBot="1">
      <c r="A44" s="56"/>
      <c r="B44" s="57" t="s">
        <v>62</v>
      </c>
      <c r="C44" s="58"/>
      <c r="D44" s="61">
        <v>0</v>
      </c>
      <c r="E44" s="61"/>
      <c r="F44" s="61">
        <v>0</v>
      </c>
    </row>
    <row r="45" spans="1:6" ht="15.75" customHeight="1" thickBot="1">
      <c r="A45" s="62"/>
      <c r="B45" s="63" t="s">
        <v>63</v>
      </c>
      <c r="C45" s="64"/>
      <c r="D45" s="65">
        <v>1.0102</v>
      </c>
      <c r="E45" s="65"/>
      <c r="F45" s="65">
        <v>1.0102</v>
      </c>
    </row>
    <row r="46" spans="1:6" ht="27" customHeight="1" thickBot="1">
      <c r="A46" s="56" t="s">
        <v>64</v>
      </c>
      <c r="B46" s="57" t="s">
        <v>65</v>
      </c>
      <c r="C46" s="58"/>
      <c r="D46" s="59">
        <f>D42</f>
        <v>726.5629399999999</v>
      </c>
      <c r="E46" s="59"/>
      <c r="F46" s="59">
        <f>F42</f>
        <v>775.67170874</v>
      </c>
    </row>
    <row r="47" spans="1:7" s="70" customFormat="1" ht="17.25" customHeight="1">
      <c r="A47" s="66"/>
      <c r="B47" s="67" t="s">
        <v>66</v>
      </c>
      <c r="C47" s="30" t="s">
        <v>67</v>
      </c>
      <c r="D47" s="68">
        <f>D49</f>
        <v>56.59</v>
      </c>
      <c r="E47" s="68"/>
      <c r="F47" s="68">
        <f>F49</f>
        <v>56.59</v>
      </c>
      <c r="G47" s="69"/>
    </row>
    <row r="48" spans="1:7" s="70" customFormat="1" ht="15.75">
      <c r="A48" s="71"/>
      <c r="B48" s="49" t="s">
        <v>68</v>
      </c>
      <c r="C48" s="34" t="s">
        <v>69</v>
      </c>
      <c r="D48" s="72"/>
      <c r="E48" s="72"/>
      <c r="F48" s="72"/>
      <c r="G48" s="69"/>
    </row>
    <row r="49" spans="1:7" s="70" customFormat="1" ht="15.75">
      <c r="A49" s="73"/>
      <c r="B49" s="49" t="s">
        <v>70</v>
      </c>
      <c r="C49" s="34" t="s">
        <v>71</v>
      </c>
      <c r="D49" s="74">
        <v>56.59</v>
      </c>
      <c r="E49" s="74"/>
      <c r="F49" s="74">
        <f>D49</f>
        <v>56.59</v>
      </c>
      <c r="G49" s="69"/>
    </row>
    <row r="50" spans="1:7" s="70" customFormat="1" ht="15.75">
      <c r="A50" s="71"/>
      <c r="B50" s="75" t="s">
        <v>72</v>
      </c>
      <c r="C50" s="76" t="s">
        <v>73</v>
      </c>
      <c r="D50" s="77">
        <v>1.56</v>
      </c>
      <c r="E50" s="77"/>
      <c r="F50" s="77">
        <f>D50</f>
        <v>1.56</v>
      </c>
      <c r="G50" s="69"/>
    </row>
    <row r="51" spans="1:7" s="70" customFormat="1" ht="15.75">
      <c r="A51" s="78"/>
      <c r="B51" s="79" t="s">
        <v>74</v>
      </c>
      <c r="C51" s="80" t="s">
        <v>75</v>
      </c>
      <c r="D51" s="81">
        <v>2</v>
      </c>
      <c r="E51" s="81"/>
      <c r="F51" s="81">
        <f>D51</f>
        <v>2</v>
      </c>
      <c r="G51" s="69"/>
    </row>
    <row r="52" spans="1:7" s="70" customFormat="1" ht="15.75">
      <c r="A52" s="78"/>
      <c r="B52" s="82" t="s">
        <v>76</v>
      </c>
      <c r="C52" s="80" t="s">
        <v>77</v>
      </c>
      <c r="D52" s="83">
        <v>5883.43</v>
      </c>
      <c r="E52" s="83"/>
      <c r="F52" s="83">
        <f>D52</f>
        <v>5883.43</v>
      </c>
      <c r="G52" s="69"/>
    </row>
    <row r="53" spans="1:7" s="70" customFormat="1" ht="15.75">
      <c r="A53" s="78"/>
      <c r="B53" s="82" t="s">
        <v>78</v>
      </c>
      <c r="C53" s="80" t="s">
        <v>77</v>
      </c>
      <c r="D53" s="83">
        <v>5691.63</v>
      </c>
      <c r="E53" s="83"/>
      <c r="F53" s="83">
        <f>D53</f>
        <v>5691.63</v>
      </c>
      <c r="G53" s="69"/>
    </row>
    <row r="54" spans="1:7" s="70" customFormat="1" ht="15.75">
      <c r="A54" s="78"/>
      <c r="B54" s="82" t="s">
        <v>79</v>
      </c>
      <c r="C54" s="80" t="s">
        <v>77</v>
      </c>
      <c r="D54" s="84">
        <f>D52-D53</f>
        <v>191.80000000000018</v>
      </c>
      <c r="E54" s="84"/>
      <c r="F54" s="84">
        <f>F52-F53</f>
        <v>191.80000000000018</v>
      </c>
      <c r="G54" s="69"/>
    </row>
    <row r="55" spans="1:7" s="70" customFormat="1" ht="15.75">
      <c r="A55" s="78"/>
      <c r="B55" s="82" t="s">
        <v>79</v>
      </c>
      <c r="C55" s="80" t="s">
        <v>61</v>
      </c>
      <c r="D55" s="85">
        <f>ROUND((D54/D52*100),2)</f>
        <v>3.26</v>
      </c>
      <c r="E55" s="85"/>
      <c r="F55" s="85">
        <f>ROUND((F54/F52*100),2)</f>
        <v>3.26</v>
      </c>
      <c r="G55" s="69"/>
    </row>
    <row r="56" spans="1:7" s="70" customFormat="1" ht="21" customHeight="1">
      <c r="A56" s="78"/>
      <c r="B56" s="79" t="s">
        <v>80</v>
      </c>
      <c r="C56" s="86" t="s">
        <v>11</v>
      </c>
      <c r="D56" s="87">
        <f>ROUND(D54/1000*D65,2)+0.49</f>
        <v>284.32</v>
      </c>
      <c r="E56" s="87"/>
      <c r="F56" s="87">
        <f>ROUND(F54/1000*F65,2)</f>
        <v>319.3</v>
      </c>
      <c r="G56" s="88"/>
    </row>
    <row r="57" spans="1:7" s="70" customFormat="1" ht="21.75" customHeight="1">
      <c r="A57" s="78"/>
      <c r="B57" s="79" t="s">
        <v>81</v>
      </c>
      <c r="C57" s="89" t="s">
        <v>82</v>
      </c>
      <c r="D57" s="87">
        <f>ROUND(D42/D51/12*1000,2)+1843.21</f>
        <v>32116.67</v>
      </c>
      <c r="E57" s="87"/>
      <c r="F57" s="87">
        <f>ROUND(F42/F51/12*1000,2)</f>
        <v>32319.65</v>
      </c>
      <c r="G57" s="88"/>
    </row>
    <row r="58" spans="1:8" s="70" customFormat="1" ht="22.5" customHeight="1">
      <c r="A58" s="78"/>
      <c r="B58" s="79" t="s">
        <v>83</v>
      </c>
      <c r="C58" s="89" t="s">
        <v>84</v>
      </c>
      <c r="D58" s="87">
        <v>49.08</v>
      </c>
      <c r="E58" s="87"/>
      <c r="F58" s="87">
        <f>ROUND(F56/F53*1000,2)</f>
        <v>56.1</v>
      </c>
      <c r="G58" s="88"/>
      <c r="H58" s="69"/>
    </row>
    <row r="59" spans="1:7" s="70" customFormat="1" ht="23.25" customHeight="1">
      <c r="A59" s="90"/>
      <c r="B59" s="91" t="s">
        <v>85</v>
      </c>
      <c r="C59" s="89" t="s">
        <v>84</v>
      </c>
      <c r="D59" s="92">
        <f>ROUND((D42+D56)/D53*1000,2)-0.83</f>
        <v>176.78</v>
      </c>
      <c r="E59" s="92"/>
      <c r="F59" s="92">
        <f>ROUND((F42+F56)/F53*1000,2)</f>
        <v>192.38</v>
      </c>
      <c r="G59" s="88"/>
    </row>
    <row r="60" spans="1:7" s="70" customFormat="1" ht="46.5" customHeight="1">
      <c r="A60" s="93" t="s">
        <v>86</v>
      </c>
      <c r="B60" s="93"/>
      <c r="C60" s="93"/>
      <c r="D60" s="93"/>
      <c r="E60" s="93"/>
      <c r="F60" s="93"/>
      <c r="G60" s="69"/>
    </row>
    <row r="61" spans="1:6" s="70" customFormat="1" ht="12.75">
      <c r="A61" s="94"/>
      <c r="B61" s="95"/>
      <c r="C61" s="96"/>
      <c r="D61" s="94"/>
      <c r="E61" s="94"/>
      <c r="F61" s="94"/>
    </row>
    <row r="62" spans="1:6" s="70" customFormat="1" ht="12.75">
      <c r="A62" s="94"/>
      <c r="B62" s="95"/>
      <c r="C62" s="96"/>
      <c r="D62" s="94"/>
      <c r="E62" s="94"/>
      <c r="F62" s="94"/>
    </row>
    <row r="63" spans="1:6" s="70" customFormat="1" ht="12.75">
      <c r="A63" s="94"/>
      <c r="B63" s="95"/>
      <c r="C63" s="96"/>
      <c r="D63" s="94"/>
      <c r="E63" s="94"/>
      <c r="F63" s="94"/>
    </row>
    <row r="64" spans="1:6" s="70" customFormat="1" ht="12.75">
      <c r="A64" s="94"/>
      <c r="B64" s="95"/>
      <c r="C64" s="96"/>
      <c r="D64" s="94"/>
      <c r="E64" s="94"/>
      <c r="F64" s="94"/>
    </row>
    <row r="65" spans="1:6" s="70" customFormat="1" ht="25.5" hidden="1" outlineLevel="1">
      <c r="A65" s="94"/>
      <c r="B65" s="95" t="s">
        <v>87</v>
      </c>
      <c r="C65" s="97" t="s">
        <v>88</v>
      </c>
      <c r="D65" s="98">
        <v>1479.8076923076924</v>
      </c>
      <c r="E65" s="99">
        <v>12.5</v>
      </c>
      <c r="F65" s="100">
        <f>ROUND((D65*(100+E65)/100),2)</f>
        <v>1664.78</v>
      </c>
    </row>
    <row r="66" spans="1:6" s="70" customFormat="1" ht="12.75" collapsed="1">
      <c r="A66" s="94"/>
      <c r="B66" s="95"/>
      <c r="C66" s="96"/>
      <c r="D66" s="94"/>
      <c r="E66" s="94"/>
      <c r="F66" s="94"/>
    </row>
    <row r="67" spans="1:6" s="70" customFormat="1" ht="12.75">
      <c r="A67" s="94"/>
      <c r="B67" s="95"/>
      <c r="C67" s="96"/>
      <c r="D67" s="94"/>
      <c r="E67" s="94"/>
      <c r="F67" s="94"/>
    </row>
    <row r="68" spans="1:6" s="70" customFormat="1" ht="12.75">
      <c r="A68" s="94"/>
      <c r="B68" s="95"/>
      <c r="C68" s="96"/>
      <c r="D68" s="94"/>
      <c r="E68" s="94"/>
      <c r="F68" s="94"/>
    </row>
    <row r="69" spans="1:6" s="70" customFormat="1" ht="12.75">
      <c r="A69" s="94"/>
      <c r="B69" s="95"/>
      <c r="C69" s="96"/>
      <c r="D69" s="94"/>
      <c r="E69" s="94"/>
      <c r="F69" s="94"/>
    </row>
    <row r="70" spans="1:6" s="70" customFormat="1" ht="12.75">
      <c r="A70" s="94"/>
      <c r="B70" s="95"/>
      <c r="C70" s="96"/>
      <c r="D70" s="94"/>
      <c r="E70" s="94"/>
      <c r="F70" s="94"/>
    </row>
    <row r="71" spans="1:6" s="70" customFormat="1" ht="12.75">
      <c r="A71" s="94"/>
      <c r="B71" s="95"/>
      <c r="C71" s="96"/>
      <c r="D71" s="94"/>
      <c r="E71" s="94"/>
      <c r="F71" s="94"/>
    </row>
    <row r="72" spans="1:6" s="70" customFormat="1" ht="12.75">
      <c r="A72" s="94"/>
      <c r="B72" s="95"/>
      <c r="C72" s="96"/>
      <c r="D72" s="94"/>
      <c r="E72" s="94"/>
      <c r="F72" s="94"/>
    </row>
    <row r="73" spans="1:6" s="70" customFormat="1" ht="12.75">
      <c r="A73" s="94"/>
      <c r="B73" s="95"/>
      <c r="C73" s="96"/>
      <c r="D73" s="94"/>
      <c r="E73" s="94"/>
      <c r="F73" s="94"/>
    </row>
    <row r="74" spans="1:6" s="70" customFormat="1" ht="12.75">
      <c r="A74" s="94"/>
      <c r="B74" s="95"/>
      <c r="C74" s="96"/>
      <c r="D74" s="94"/>
      <c r="E74" s="94"/>
      <c r="F74" s="94"/>
    </row>
    <row r="75" spans="1:6" s="70" customFormat="1" ht="12.75">
      <c r="A75" s="94"/>
      <c r="B75" s="95"/>
      <c r="C75" s="96"/>
      <c r="D75" s="94"/>
      <c r="E75" s="94"/>
      <c r="F75" s="94"/>
    </row>
    <row r="76" spans="1:6" s="70" customFormat="1" ht="12.75">
      <c r="A76" s="94"/>
      <c r="B76" s="95"/>
      <c r="C76" s="96"/>
      <c r="D76" s="94"/>
      <c r="E76" s="94"/>
      <c r="F76" s="94"/>
    </row>
    <row r="77" spans="1:6" s="70" customFormat="1" ht="12.75">
      <c r="A77" s="94"/>
      <c r="B77" s="95"/>
      <c r="C77" s="96"/>
      <c r="D77" s="94"/>
      <c r="E77" s="94"/>
      <c r="F77" s="94"/>
    </row>
    <row r="78" spans="1:6" s="70" customFormat="1" ht="12.75">
      <c r="A78" s="94"/>
      <c r="B78" s="95"/>
      <c r="C78" s="96"/>
      <c r="D78" s="94"/>
      <c r="E78" s="94"/>
      <c r="F78" s="94"/>
    </row>
    <row r="79" spans="1:6" s="70" customFormat="1" ht="12.75">
      <c r="A79" s="94"/>
      <c r="B79" s="95"/>
      <c r="C79" s="96"/>
      <c r="D79" s="94"/>
      <c r="E79" s="94"/>
      <c r="F79" s="94"/>
    </row>
    <row r="80" spans="1:6" s="70" customFormat="1" ht="12.75">
      <c r="A80" s="94"/>
      <c r="B80" s="95"/>
      <c r="C80" s="96"/>
      <c r="D80" s="94"/>
      <c r="E80" s="94"/>
      <c r="F80" s="94"/>
    </row>
    <row r="81" spans="1:6" s="70" customFormat="1" ht="12.75">
      <c r="A81" s="94"/>
      <c r="B81" s="95"/>
      <c r="C81" s="96"/>
      <c r="D81" s="94"/>
      <c r="E81" s="94"/>
      <c r="F81" s="94"/>
    </row>
    <row r="82" spans="1:6" s="70" customFormat="1" ht="12.75">
      <c r="A82" s="94"/>
      <c r="B82" s="95"/>
      <c r="C82" s="96"/>
      <c r="D82" s="94"/>
      <c r="E82" s="94"/>
      <c r="F82" s="94"/>
    </row>
    <row r="83" spans="1:6" s="70" customFormat="1" ht="12.75">
      <c r="A83" s="94"/>
      <c r="B83" s="95"/>
      <c r="C83" s="96"/>
      <c r="D83" s="94"/>
      <c r="E83" s="94"/>
      <c r="F83" s="94"/>
    </row>
    <row r="84" spans="1:6" ht="12.75">
      <c r="A84" s="101"/>
      <c r="B84" s="102"/>
      <c r="C84" s="103"/>
      <c r="D84" s="101"/>
      <c r="E84" s="101"/>
      <c r="F84" s="101"/>
    </row>
    <row r="85" spans="1:6" ht="12.75">
      <c r="A85" s="101"/>
      <c r="B85" s="102"/>
      <c r="C85" s="103"/>
      <c r="D85" s="101"/>
      <c r="E85" s="101"/>
      <c r="F85" s="101"/>
    </row>
    <row r="86" spans="1:6" ht="12.75">
      <c r="A86" s="101"/>
      <c r="B86" s="102"/>
      <c r="C86" s="103"/>
      <c r="D86" s="101"/>
      <c r="E86" s="101"/>
      <c r="F86" s="101"/>
    </row>
    <row r="87" spans="1:6" ht="12.75">
      <c r="A87" s="101"/>
      <c r="B87" s="102"/>
      <c r="C87" s="103"/>
      <c r="D87" s="101"/>
      <c r="E87" s="101"/>
      <c r="F87" s="101"/>
    </row>
    <row r="88" spans="1:6" ht="12.75">
      <c r="A88" s="101"/>
      <c r="B88" s="102"/>
      <c r="C88" s="103"/>
      <c r="D88" s="101"/>
      <c r="E88" s="101"/>
      <c r="F88" s="101"/>
    </row>
    <row r="89" spans="1:6" ht="12.75">
      <c r="A89" s="101"/>
      <c r="B89" s="102"/>
      <c r="C89" s="103"/>
      <c r="D89" s="101"/>
      <c r="E89" s="101"/>
      <c r="F89" s="101"/>
    </row>
    <row r="90" spans="1:6" ht="12.75">
      <c r="A90" s="101"/>
      <c r="B90" s="102"/>
      <c r="C90" s="103"/>
      <c r="D90" s="101"/>
      <c r="E90" s="101"/>
      <c r="F90" s="101"/>
    </row>
    <row r="91" spans="1:6" ht="12.75">
      <c r="A91" s="101"/>
      <c r="B91" s="102"/>
      <c r="C91" s="103"/>
      <c r="D91" s="101"/>
      <c r="E91" s="101"/>
      <c r="F91" s="101"/>
    </row>
    <row r="92" spans="1:6" ht="12.75">
      <c r="A92" s="101"/>
      <c r="B92" s="102"/>
      <c r="C92" s="103"/>
      <c r="D92" s="101"/>
      <c r="E92" s="101"/>
      <c r="F92" s="101"/>
    </row>
    <row r="93" spans="1:6" ht="12.75">
      <c r="A93" s="101"/>
      <c r="B93" s="102"/>
      <c r="C93" s="103"/>
      <c r="D93" s="101"/>
      <c r="E93" s="101"/>
      <c r="F93" s="101"/>
    </row>
    <row r="94" spans="1:6" ht="12.75">
      <c r="A94" s="101"/>
      <c r="B94" s="102"/>
      <c r="C94" s="103"/>
      <c r="D94" s="101"/>
      <c r="E94" s="101"/>
      <c r="F94" s="101"/>
    </row>
    <row r="95" spans="1:6" ht="12.75">
      <c r="A95" s="101"/>
      <c r="B95" s="102"/>
      <c r="C95" s="103"/>
      <c r="D95" s="101"/>
      <c r="E95" s="101"/>
      <c r="F95" s="101"/>
    </row>
    <row r="96" spans="1:6" ht="12.75">
      <c r="A96" s="101"/>
      <c r="B96" s="102"/>
      <c r="C96" s="103"/>
      <c r="D96" s="101"/>
      <c r="E96" s="101"/>
      <c r="F96" s="101"/>
    </row>
    <row r="97" spans="1:6" ht="12.75">
      <c r="A97" s="101"/>
      <c r="B97" s="102"/>
      <c r="C97" s="103"/>
      <c r="D97" s="101"/>
      <c r="E97" s="101"/>
      <c r="F97" s="101"/>
    </row>
    <row r="98" spans="1:6" ht="12.75">
      <c r="A98" s="101"/>
      <c r="B98" s="102"/>
      <c r="C98" s="103"/>
      <c r="D98" s="101"/>
      <c r="E98" s="101"/>
      <c r="F98" s="101"/>
    </row>
    <row r="99" spans="1:6" ht="12.75">
      <c r="A99" s="101"/>
      <c r="B99" s="102"/>
      <c r="C99" s="103"/>
      <c r="D99" s="101"/>
      <c r="E99" s="101"/>
      <c r="F99" s="101"/>
    </row>
    <row r="100" spans="1:6" ht="12.75">
      <c r="A100" s="101"/>
      <c r="B100" s="102"/>
      <c r="C100" s="103"/>
      <c r="D100" s="101"/>
      <c r="E100" s="101"/>
      <c r="F100" s="101"/>
    </row>
    <row r="101" spans="1:6" ht="12.75">
      <c r="A101" s="101"/>
      <c r="B101" s="102"/>
      <c r="C101" s="103"/>
      <c r="D101" s="101"/>
      <c r="E101" s="101"/>
      <c r="F101" s="101"/>
    </row>
    <row r="102" spans="1:6" ht="12.75">
      <c r="A102" s="101"/>
      <c r="B102" s="102"/>
      <c r="C102" s="103"/>
      <c r="D102" s="101"/>
      <c r="E102" s="101"/>
      <c r="F102" s="101"/>
    </row>
    <row r="103" spans="1:6" ht="12.75">
      <c r="A103" s="101"/>
      <c r="B103" s="102"/>
      <c r="C103" s="103"/>
      <c r="D103" s="101"/>
      <c r="E103" s="101"/>
      <c r="F103" s="101"/>
    </row>
    <row r="104" spans="1:6" ht="12.75">
      <c r="A104" s="101"/>
      <c r="B104" s="102"/>
      <c r="C104" s="103"/>
      <c r="D104" s="101"/>
      <c r="E104" s="101"/>
      <c r="F104" s="101"/>
    </row>
    <row r="105" spans="1:6" ht="12.75">
      <c r="A105" s="101"/>
      <c r="B105" s="102"/>
      <c r="C105" s="103"/>
      <c r="D105" s="101"/>
      <c r="E105" s="101"/>
      <c r="F105" s="101"/>
    </row>
    <row r="106" spans="1:6" ht="12.75">
      <c r="A106" s="101"/>
      <c r="B106" s="102"/>
      <c r="C106" s="103"/>
      <c r="D106" s="101"/>
      <c r="E106" s="101"/>
      <c r="F106" s="101"/>
    </row>
    <row r="107" spans="1:6" ht="12.75">
      <c r="A107" s="101"/>
      <c r="B107" s="102"/>
      <c r="C107" s="103"/>
      <c r="D107" s="101"/>
      <c r="E107" s="101"/>
      <c r="F107" s="101"/>
    </row>
    <row r="108" spans="1:6" ht="12.75">
      <c r="A108" s="101"/>
      <c r="B108" s="102"/>
      <c r="C108" s="103"/>
      <c r="D108" s="101"/>
      <c r="E108" s="101"/>
      <c r="F108" s="101"/>
    </row>
    <row r="109" spans="1:6" ht="12.75">
      <c r="A109" s="101"/>
      <c r="B109" s="102"/>
      <c r="C109" s="103"/>
      <c r="D109" s="101"/>
      <c r="E109" s="101"/>
      <c r="F109" s="101"/>
    </row>
    <row r="110" spans="1:6" ht="12.75">
      <c r="A110" s="101"/>
      <c r="B110" s="102"/>
      <c r="C110" s="103"/>
      <c r="D110" s="101"/>
      <c r="E110" s="101"/>
      <c r="F110" s="101"/>
    </row>
    <row r="111" spans="1:6" ht="12.75">
      <c r="A111" s="101"/>
      <c r="B111" s="102"/>
      <c r="C111" s="103"/>
      <c r="D111" s="101"/>
      <c r="E111" s="101"/>
      <c r="F111" s="101"/>
    </row>
    <row r="112" spans="1:6" ht="12.75">
      <c r="A112" s="101"/>
      <c r="B112" s="102"/>
      <c r="C112" s="103"/>
      <c r="D112" s="101"/>
      <c r="E112" s="101"/>
      <c r="F112" s="101"/>
    </row>
    <row r="113" spans="1:6" ht="12.75">
      <c r="A113" s="101"/>
      <c r="B113" s="102"/>
      <c r="C113" s="103"/>
      <c r="D113" s="101"/>
      <c r="E113" s="101"/>
      <c r="F113" s="101"/>
    </row>
    <row r="114" spans="1:6" ht="12.75">
      <c r="A114" s="101"/>
      <c r="B114" s="102"/>
      <c r="C114" s="103"/>
      <c r="D114" s="101"/>
      <c r="E114" s="101"/>
      <c r="F114" s="101"/>
    </row>
    <row r="115" spans="1:6" ht="12.75">
      <c r="A115" s="101"/>
      <c r="B115" s="102"/>
      <c r="C115" s="103"/>
      <c r="D115" s="101"/>
      <c r="E115" s="101"/>
      <c r="F115" s="101"/>
    </row>
    <row r="116" spans="1:6" ht="12.75">
      <c r="A116" s="101"/>
      <c r="B116" s="102"/>
      <c r="C116" s="103"/>
      <c r="D116" s="101"/>
      <c r="E116" s="101"/>
      <c r="F116" s="101"/>
    </row>
    <row r="117" spans="1:6" ht="12.75">
      <c r="A117" s="101"/>
      <c r="B117" s="102"/>
      <c r="C117" s="103"/>
      <c r="D117" s="101"/>
      <c r="E117" s="101"/>
      <c r="F117" s="101"/>
    </row>
    <row r="118" spans="1:6" ht="12.75">
      <c r="A118" s="101"/>
      <c r="B118" s="102"/>
      <c r="C118" s="103"/>
      <c r="D118" s="101"/>
      <c r="E118" s="101"/>
      <c r="F118" s="101"/>
    </row>
    <row r="119" spans="1:6" ht="12.75">
      <c r="A119" s="101"/>
      <c r="B119" s="102"/>
      <c r="C119" s="103"/>
      <c r="D119" s="101"/>
      <c r="E119" s="101"/>
      <c r="F119" s="101"/>
    </row>
    <row r="120" spans="1:6" ht="12.75">
      <c r="A120" s="101"/>
      <c r="B120" s="102"/>
      <c r="C120" s="103"/>
      <c r="D120" s="101"/>
      <c r="E120" s="101"/>
      <c r="F120" s="101"/>
    </row>
    <row r="121" spans="1:6" ht="12.75">
      <c r="A121" s="101"/>
      <c r="B121" s="102"/>
      <c r="C121" s="103"/>
      <c r="D121" s="101"/>
      <c r="E121" s="101"/>
      <c r="F121" s="101"/>
    </row>
    <row r="122" spans="1:6" ht="12.75">
      <c r="A122" s="101"/>
      <c r="B122" s="102"/>
      <c r="C122" s="103"/>
      <c r="D122" s="101"/>
      <c r="E122" s="101"/>
      <c r="F122" s="101"/>
    </row>
    <row r="123" spans="1:6" ht="12.75">
      <c r="A123" s="101"/>
      <c r="B123" s="102"/>
      <c r="C123" s="103"/>
      <c r="D123" s="101"/>
      <c r="E123" s="101"/>
      <c r="F123" s="101"/>
    </row>
    <row r="124" spans="1:6" ht="12.75">
      <c r="A124" s="101"/>
      <c r="B124" s="102"/>
      <c r="C124" s="103"/>
      <c r="D124" s="101"/>
      <c r="E124" s="101"/>
      <c r="F124" s="101"/>
    </row>
    <row r="125" spans="1:6" ht="12.75">
      <c r="A125" s="101"/>
      <c r="B125" s="102"/>
      <c r="C125" s="103"/>
      <c r="D125" s="101"/>
      <c r="E125" s="101"/>
      <c r="F125" s="101"/>
    </row>
    <row r="126" spans="1:6" ht="12.75">
      <c r="A126" s="101"/>
      <c r="B126" s="102"/>
      <c r="C126" s="103"/>
      <c r="D126" s="101"/>
      <c r="E126" s="101"/>
      <c r="F126" s="101"/>
    </row>
    <row r="127" spans="1:6" ht="12.75">
      <c r="A127" s="101"/>
      <c r="B127" s="102"/>
      <c r="C127" s="103"/>
      <c r="D127" s="101"/>
      <c r="E127" s="101"/>
      <c r="F127" s="101"/>
    </row>
    <row r="128" spans="1:6" ht="12.75">
      <c r="A128" s="101"/>
      <c r="B128" s="102"/>
      <c r="C128" s="103"/>
      <c r="D128" s="101"/>
      <c r="E128" s="101"/>
      <c r="F128" s="101"/>
    </row>
    <row r="129" spans="1:6" ht="12.75">
      <c r="A129" s="101"/>
      <c r="B129" s="102"/>
      <c r="C129" s="103"/>
      <c r="D129" s="101"/>
      <c r="E129" s="101"/>
      <c r="F129" s="101"/>
    </row>
    <row r="130" spans="1:6" ht="12.75">
      <c r="A130" s="101"/>
      <c r="B130" s="102"/>
      <c r="C130" s="103"/>
      <c r="D130" s="101"/>
      <c r="E130" s="101"/>
      <c r="F130" s="101"/>
    </row>
    <row r="131" spans="1:6" ht="12.75">
      <c r="A131" s="101"/>
      <c r="B131" s="102"/>
      <c r="C131" s="103"/>
      <c r="D131" s="101"/>
      <c r="E131" s="101"/>
      <c r="F131" s="101"/>
    </row>
    <row r="132" spans="1:6" ht="12.75">
      <c r="A132" s="101"/>
      <c r="B132" s="102"/>
      <c r="C132" s="103"/>
      <c r="D132" s="101"/>
      <c r="E132" s="101"/>
      <c r="F132" s="101"/>
    </row>
    <row r="133" spans="1:6" ht="12.75">
      <c r="A133" s="101"/>
      <c r="B133" s="102"/>
      <c r="C133" s="103"/>
      <c r="D133" s="101"/>
      <c r="E133" s="101"/>
      <c r="F133" s="101"/>
    </row>
    <row r="134" spans="1:6" ht="12.75">
      <c r="A134" s="101"/>
      <c r="B134" s="102"/>
      <c r="C134" s="103"/>
      <c r="D134" s="101"/>
      <c r="E134" s="101"/>
      <c r="F134" s="101"/>
    </row>
    <row r="135" spans="1:6" ht="12.75">
      <c r="A135" s="101"/>
      <c r="B135" s="102"/>
      <c r="C135" s="103"/>
      <c r="D135" s="101"/>
      <c r="E135" s="101"/>
      <c r="F135" s="101"/>
    </row>
    <row r="136" spans="1:6" ht="12.75">
      <c r="A136" s="101"/>
      <c r="B136" s="102"/>
      <c r="C136" s="103"/>
      <c r="D136" s="101"/>
      <c r="E136" s="101"/>
      <c r="F136" s="101"/>
    </row>
    <row r="137" spans="1:6" ht="12.75">
      <c r="A137" s="101"/>
      <c r="B137" s="102"/>
      <c r="C137" s="103"/>
      <c r="D137" s="101"/>
      <c r="E137" s="101"/>
      <c r="F137" s="101"/>
    </row>
    <row r="138" spans="1:6" ht="12.75">
      <c r="A138" s="101"/>
      <c r="B138" s="102"/>
      <c r="C138" s="103"/>
      <c r="D138" s="101"/>
      <c r="E138" s="101"/>
      <c r="F138" s="101"/>
    </row>
    <row r="139" spans="1:6" ht="12.75">
      <c r="A139" s="101"/>
      <c r="B139" s="102"/>
      <c r="C139" s="103"/>
      <c r="D139" s="101"/>
      <c r="E139" s="101"/>
      <c r="F139" s="101"/>
    </row>
    <row r="140" spans="1:6" ht="12.75">
      <c r="A140" s="101"/>
      <c r="B140" s="102"/>
      <c r="C140" s="103"/>
      <c r="D140" s="101"/>
      <c r="E140" s="101"/>
      <c r="F140" s="101"/>
    </row>
    <row r="141" spans="1:6" ht="12.75">
      <c r="A141" s="101"/>
      <c r="B141" s="102"/>
      <c r="C141" s="103"/>
      <c r="D141" s="101"/>
      <c r="E141" s="101"/>
      <c r="F141" s="101"/>
    </row>
    <row r="142" spans="1:6" ht="12.75">
      <c r="A142" s="101"/>
      <c r="B142" s="102"/>
      <c r="C142" s="103"/>
      <c r="D142" s="101"/>
      <c r="E142" s="101"/>
      <c r="F142" s="101"/>
    </row>
    <row r="143" spans="1:6" ht="12.75">
      <c r="A143" s="101"/>
      <c r="B143" s="102"/>
      <c r="C143" s="103"/>
      <c r="D143" s="101"/>
      <c r="E143" s="101"/>
      <c r="F143" s="101"/>
    </row>
    <row r="144" spans="1:6" ht="12.75">
      <c r="A144" s="101"/>
      <c r="B144" s="102"/>
      <c r="C144" s="103"/>
      <c r="D144" s="101"/>
      <c r="E144" s="101"/>
      <c r="F144" s="101"/>
    </row>
    <row r="145" spans="1:6" ht="12.75">
      <c r="A145" s="101"/>
      <c r="B145" s="102"/>
      <c r="C145" s="103"/>
      <c r="D145" s="101"/>
      <c r="E145" s="101"/>
      <c r="F145" s="101"/>
    </row>
    <row r="146" spans="1:6" ht="12.75">
      <c r="A146" s="101"/>
      <c r="B146" s="102"/>
      <c r="C146" s="103"/>
      <c r="D146" s="101"/>
      <c r="E146" s="101"/>
      <c r="F146" s="101"/>
    </row>
    <row r="147" spans="1:6" ht="12.75">
      <c r="A147" s="101"/>
      <c r="B147" s="102"/>
      <c r="C147" s="103"/>
      <c r="D147" s="101"/>
      <c r="E147" s="101"/>
      <c r="F147" s="101"/>
    </row>
    <row r="148" spans="1:6" ht="12.75">
      <c r="A148" s="101"/>
      <c r="B148" s="102"/>
      <c r="C148" s="103"/>
      <c r="D148" s="101"/>
      <c r="E148" s="101"/>
      <c r="F148" s="101"/>
    </row>
    <row r="149" spans="1:6" ht="12.75">
      <c r="A149" s="101"/>
      <c r="B149" s="102"/>
      <c r="C149" s="103"/>
      <c r="D149" s="101"/>
      <c r="E149" s="101"/>
      <c r="F149" s="101"/>
    </row>
    <row r="150" spans="1:6" ht="12.75">
      <c r="A150" s="101"/>
      <c r="B150" s="102"/>
      <c r="C150" s="103"/>
      <c r="D150" s="101"/>
      <c r="E150" s="101"/>
      <c r="F150" s="101"/>
    </row>
    <row r="151" spans="1:6" ht="12.75">
      <c r="A151" s="101"/>
      <c r="B151" s="102"/>
      <c r="C151" s="103"/>
      <c r="D151" s="101"/>
      <c r="E151" s="101"/>
      <c r="F151" s="101"/>
    </row>
    <row r="152" spans="1:6" ht="12.75">
      <c r="A152" s="101"/>
      <c r="B152" s="102"/>
      <c r="C152" s="103"/>
      <c r="D152" s="101"/>
      <c r="E152" s="101"/>
      <c r="F152" s="101"/>
    </row>
    <row r="153" spans="1:6" ht="12.75">
      <c r="A153" s="101"/>
      <c r="B153" s="102"/>
      <c r="C153" s="103"/>
      <c r="D153" s="101"/>
      <c r="E153" s="101"/>
      <c r="F153" s="101"/>
    </row>
    <row r="154" spans="1:6" ht="12.75">
      <c r="A154" s="101"/>
      <c r="B154" s="102"/>
      <c r="C154" s="103"/>
      <c r="D154" s="101"/>
      <c r="E154" s="101"/>
      <c r="F154" s="101"/>
    </row>
    <row r="155" spans="1:6" ht="12.75">
      <c r="A155" s="101"/>
      <c r="B155" s="102"/>
      <c r="C155" s="103"/>
      <c r="D155" s="101"/>
      <c r="E155" s="101"/>
      <c r="F155" s="101"/>
    </row>
    <row r="156" spans="1:6" ht="12.75">
      <c r="A156" s="101"/>
      <c r="B156" s="102"/>
      <c r="C156" s="103"/>
      <c r="D156" s="101"/>
      <c r="E156" s="101"/>
      <c r="F156" s="101"/>
    </row>
    <row r="157" spans="1:6" ht="12.75">
      <c r="A157" s="101"/>
      <c r="B157" s="102"/>
      <c r="C157" s="103"/>
      <c r="D157" s="101"/>
      <c r="E157" s="101"/>
      <c r="F157" s="101"/>
    </row>
    <row r="158" spans="1:6" ht="12.75">
      <c r="A158" s="101"/>
      <c r="B158" s="102"/>
      <c r="C158" s="103"/>
      <c r="D158" s="101"/>
      <c r="E158" s="101"/>
      <c r="F158" s="101"/>
    </row>
    <row r="159" spans="1:6" ht="12.75">
      <c r="A159" s="101"/>
      <c r="B159" s="102"/>
      <c r="C159" s="103"/>
      <c r="D159" s="101"/>
      <c r="E159" s="101"/>
      <c r="F159" s="101"/>
    </row>
    <row r="160" spans="1:6" ht="12.75">
      <c r="A160" s="101"/>
      <c r="B160" s="102"/>
      <c r="C160" s="103"/>
      <c r="D160" s="101"/>
      <c r="E160" s="101"/>
      <c r="F160" s="101"/>
    </row>
    <row r="161" spans="1:6" ht="12.75">
      <c r="A161" s="101"/>
      <c r="B161" s="102"/>
      <c r="C161" s="103"/>
      <c r="D161" s="101"/>
      <c r="E161" s="101"/>
      <c r="F161" s="101"/>
    </row>
    <row r="162" spans="1:6" ht="12.75">
      <c r="A162" s="101"/>
      <c r="B162" s="102"/>
      <c r="C162" s="103"/>
      <c r="D162" s="101"/>
      <c r="E162" s="101"/>
      <c r="F162" s="101"/>
    </row>
    <row r="163" spans="1:6" ht="12.75">
      <c r="A163" s="101"/>
      <c r="B163" s="102"/>
      <c r="C163" s="103"/>
      <c r="D163" s="101"/>
      <c r="E163" s="101"/>
      <c r="F163" s="101"/>
    </row>
    <row r="164" spans="1:6" ht="12.75">
      <c r="A164" s="101"/>
      <c r="B164" s="102"/>
      <c r="C164" s="103"/>
      <c r="D164" s="101"/>
      <c r="E164" s="101"/>
      <c r="F164" s="101"/>
    </row>
    <row r="165" spans="1:6" ht="12.75">
      <c r="A165" s="101"/>
      <c r="B165" s="102"/>
      <c r="C165" s="103"/>
      <c r="D165" s="101"/>
      <c r="E165" s="101"/>
      <c r="F165" s="101"/>
    </row>
    <row r="166" spans="1:6" ht="12.75">
      <c r="A166" s="101"/>
      <c r="B166" s="102"/>
      <c r="C166" s="103"/>
      <c r="D166" s="101"/>
      <c r="E166" s="101"/>
      <c r="F166" s="101"/>
    </row>
    <row r="167" spans="1:6" ht="12.75">
      <c r="A167" s="101"/>
      <c r="B167" s="102"/>
      <c r="C167" s="103"/>
      <c r="D167" s="101"/>
      <c r="E167" s="101"/>
      <c r="F167" s="101"/>
    </row>
    <row r="168" spans="1:6" ht="12.75">
      <c r="A168" s="101"/>
      <c r="B168" s="102"/>
      <c r="C168" s="103"/>
      <c r="D168" s="101"/>
      <c r="E168" s="101"/>
      <c r="F168" s="101"/>
    </row>
    <row r="169" spans="1:6" ht="12.75">
      <c r="A169" s="101"/>
      <c r="B169" s="102"/>
      <c r="C169" s="103"/>
      <c r="D169" s="101"/>
      <c r="E169" s="101"/>
      <c r="F169" s="101"/>
    </row>
    <row r="170" spans="1:6" ht="12.75">
      <c r="A170" s="101"/>
      <c r="B170" s="102"/>
      <c r="C170" s="103"/>
      <c r="D170" s="101"/>
      <c r="E170" s="101"/>
      <c r="F170" s="101"/>
    </row>
    <row r="171" spans="1:6" ht="12.75">
      <c r="A171" s="101"/>
      <c r="B171" s="102"/>
      <c r="C171" s="103"/>
      <c r="D171" s="101"/>
      <c r="E171" s="101"/>
      <c r="F171" s="101"/>
    </row>
    <row r="172" spans="1:6" ht="12.75">
      <c r="A172" s="101"/>
      <c r="B172" s="102"/>
      <c r="C172" s="103"/>
      <c r="D172" s="101"/>
      <c r="E172" s="101"/>
      <c r="F172" s="101"/>
    </row>
    <row r="173" spans="1:6" ht="12.75">
      <c r="A173" s="101"/>
      <c r="B173" s="102"/>
      <c r="C173" s="103"/>
      <c r="D173" s="101"/>
      <c r="E173" s="101"/>
      <c r="F173" s="101"/>
    </row>
    <row r="174" spans="1:6" ht="12.75">
      <c r="A174" s="101"/>
      <c r="B174" s="102"/>
      <c r="C174" s="103"/>
      <c r="D174" s="101"/>
      <c r="E174" s="101"/>
      <c r="F174" s="101"/>
    </row>
    <row r="175" spans="1:6" ht="12.75">
      <c r="A175" s="101"/>
      <c r="B175" s="102"/>
      <c r="C175" s="103"/>
      <c r="D175" s="101"/>
      <c r="E175" s="101"/>
      <c r="F175" s="101"/>
    </row>
    <row r="176" spans="1:6" ht="12.75">
      <c r="A176" s="101"/>
      <c r="B176" s="102"/>
      <c r="C176" s="103"/>
      <c r="D176" s="101"/>
      <c r="E176" s="101"/>
      <c r="F176" s="101"/>
    </row>
    <row r="177" spans="1:6" ht="12.75">
      <c r="A177" s="101"/>
      <c r="B177" s="102"/>
      <c r="C177" s="103"/>
      <c r="D177" s="101"/>
      <c r="E177" s="101"/>
      <c r="F177" s="101"/>
    </row>
    <row r="178" spans="1:6" ht="12.75">
      <c r="A178" s="101"/>
      <c r="B178" s="102"/>
      <c r="C178" s="103"/>
      <c r="D178" s="101"/>
      <c r="E178" s="101"/>
      <c r="F178" s="101"/>
    </row>
    <row r="179" spans="1:6" ht="12.75">
      <c r="A179" s="101"/>
      <c r="B179" s="102"/>
      <c r="C179" s="103"/>
      <c r="D179" s="101"/>
      <c r="E179" s="101"/>
      <c r="F179" s="101"/>
    </row>
    <row r="180" spans="1:6" ht="12.75">
      <c r="A180" s="101"/>
      <c r="B180" s="102"/>
      <c r="C180" s="103"/>
      <c r="D180" s="101"/>
      <c r="E180" s="101"/>
      <c r="F180" s="101"/>
    </row>
    <row r="181" spans="1:6" ht="12.75">
      <c r="A181" s="101"/>
      <c r="B181" s="102"/>
      <c r="C181" s="103"/>
      <c r="D181" s="101"/>
      <c r="E181" s="101"/>
      <c r="F181" s="101"/>
    </row>
    <row r="182" spans="1:6" ht="12.75">
      <c r="A182" s="101"/>
      <c r="B182" s="102"/>
      <c r="C182" s="103"/>
      <c r="D182" s="101"/>
      <c r="E182" s="101"/>
      <c r="F182" s="101"/>
    </row>
    <row r="183" spans="1:6" ht="12.75">
      <c r="A183" s="101"/>
      <c r="B183" s="102"/>
      <c r="C183" s="103"/>
      <c r="D183" s="101"/>
      <c r="E183" s="101"/>
      <c r="F183" s="101"/>
    </row>
    <row r="184" spans="1:6" ht="12.75">
      <c r="A184" s="101"/>
      <c r="B184" s="102"/>
      <c r="C184" s="103"/>
      <c r="D184" s="101"/>
      <c r="E184" s="101"/>
      <c r="F184" s="101"/>
    </row>
    <row r="185" spans="1:6" ht="12.75">
      <c r="A185" s="101"/>
      <c r="B185" s="102"/>
      <c r="C185" s="103"/>
      <c r="D185" s="101"/>
      <c r="E185" s="101"/>
      <c r="F185" s="101"/>
    </row>
    <row r="186" spans="1:6" ht="12.75">
      <c r="A186" s="101"/>
      <c r="B186" s="102"/>
      <c r="C186" s="103"/>
      <c r="D186" s="101"/>
      <c r="E186" s="101"/>
      <c r="F186" s="101"/>
    </row>
    <row r="187" spans="1:6" ht="12.75">
      <c r="A187" s="101"/>
      <c r="B187" s="102"/>
      <c r="C187" s="103"/>
      <c r="D187" s="101"/>
      <c r="E187" s="101"/>
      <c r="F187" s="101"/>
    </row>
    <row r="188" spans="1:6" ht="12.75">
      <c r="A188" s="101"/>
      <c r="B188" s="102"/>
      <c r="C188" s="103"/>
      <c r="D188" s="101"/>
      <c r="E188" s="101"/>
      <c r="F188" s="101"/>
    </row>
    <row r="189" spans="1:6" ht="12.75">
      <c r="A189" s="101"/>
      <c r="B189" s="102"/>
      <c r="C189" s="103"/>
      <c r="D189" s="101"/>
      <c r="E189" s="101"/>
      <c r="F189" s="101"/>
    </row>
    <row r="190" spans="1:6" ht="12.75">
      <c r="A190" s="101"/>
      <c r="B190" s="102"/>
      <c r="C190" s="103"/>
      <c r="D190" s="101"/>
      <c r="E190" s="101"/>
      <c r="F190" s="101"/>
    </row>
    <row r="191" spans="1:6" ht="12.75">
      <c r="A191" s="101"/>
      <c r="B191" s="102"/>
      <c r="C191" s="103"/>
      <c r="D191" s="101"/>
      <c r="E191" s="101"/>
      <c r="F191" s="101"/>
    </row>
    <row r="192" spans="1:6" ht="12.75">
      <c r="A192" s="101"/>
      <c r="B192" s="102"/>
      <c r="C192" s="103"/>
      <c r="D192" s="101"/>
      <c r="E192" s="101"/>
      <c r="F192" s="101"/>
    </row>
    <row r="193" spans="1:6" ht="12.75">
      <c r="A193" s="101"/>
      <c r="B193" s="102"/>
      <c r="C193" s="103"/>
      <c r="D193" s="101"/>
      <c r="E193" s="101"/>
      <c r="F193" s="101"/>
    </row>
    <row r="194" spans="1:6" ht="12.75">
      <c r="A194" s="101"/>
      <c r="B194" s="102"/>
      <c r="C194" s="103"/>
      <c r="D194" s="101"/>
      <c r="E194" s="101"/>
      <c r="F194" s="101"/>
    </row>
    <row r="195" spans="1:6" ht="12.75">
      <c r="A195" s="101"/>
      <c r="B195" s="102"/>
      <c r="C195" s="103"/>
      <c r="D195" s="101"/>
      <c r="E195" s="101"/>
      <c r="F195" s="101"/>
    </row>
    <row r="196" spans="1:6" ht="12.75">
      <c r="A196" s="101"/>
      <c r="B196" s="102"/>
      <c r="C196" s="103"/>
      <c r="D196" s="101"/>
      <c r="E196" s="101"/>
      <c r="F196" s="101"/>
    </row>
    <row r="197" spans="1:6" ht="12.75">
      <c r="A197" s="101"/>
      <c r="B197" s="102"/>
      <c r="C197" s="103"/>
      <c r="D197" s="101"/>
      <c r="E197" s="101"/>
      <c r="F197" s="101"/>
    </row>
    <row r="198" spans="1:6" ht="12.75">
      <c r="A198" s="101"/>
      <c r="B198" s="102"/>
      <c r="C198" s="103"/>
      <c r="D198" s="101"/>
      <c r="E198" s="101"/>
      <c r="F198" s="101"/>
    </row>
    <row r="199" spans="1:6" ht="12.75">
      <c r="A199" s="101"/>
      <c r="B199" s="102"/>
      <c r="C199" s="103"/>
      <c r="D199" s="101"/>
      <c r="E199" s="101"/>
      <c r="F199" s="101"/>
    </row>
    <row r="200" spans="1:6" ht="12.75">
      <c r="A200" s="101"/>
      <c r="B200" s="102"/>
      <c r="C200" s="103"/>
      <c r="D200" s="101"/>
      <c r="E200" s="101"/>
      <c r="F200" s="101"/>
    </row>
    <row r="201" spans="1:6" ht="12.75">
      <c r="A201" s="101"/>
      <c r="B201" s="102"/>
      <c r="C201" s="103"/>
      <c r="D201" s="101"/>
      <c r="E201" s="101"/>
      <c r="F201" s="101"/>
    </row>
    <row r="202" spans="1:6" ht="12.75">
      <c r="A202" s="101"/>
      <c r="B202" s="102"/>
      <c r="C202" s="103"/>
      <c r="D202" s="101"/>
      <c r="E202" s="101"/>
      <c r="F202" s="101"/>
    </row>
    <row r="203" spans="1:6" ht="12.75">
      <c r="A203" s="101"/>
      <c r="B203" s="102"/>
      <c r="C203" s="103"/>
      <c r="D203" s="101"/>
      <c r="E203" s="101"/>
      <c r="F203" s="101"/>
    </row>
    <row r="204" spans="1:6" ht="12.75">
      <c r="A204" s="101"/>
      <c r="B204" s="102"/>
      <c r="C204" s="103"/>
      <c r="D204" s="101"/>
      <c r="E204" s="101"/>
      <c r="F204" s="101"/>
    </row>
    <row r="205" spans="1:6" ht="12.75">
      <c r="A205" s="101"/>
      <c r="B205" s="102"/>
      <c r="C205" s="103"/>
      <c r="D205" s="101"/>
      <c r="E205" s="101"/>
      <c r="F205" s="101"/>
    </row>
    <row r="206" spans="1:6" ht="12.75">
      <c r="A206" s="101"/>
      <c r="B206" s="102"/>
      <c r="C206" s="103"/>
      <c r="D206" s="101"/>
      <c r="E206" s="101"/>
      <c r="F206" s="101"/>
    </row>
    <row r="207" spans="1:6" ht="12.75">
      <c r="A207" s="101"/>
      <c r="B207" s="102"/>
      <c r="C207" s="103"/>
      <c r="D207" s="101"/>
      <c r="E207" s="101"/>
      <c r="F207" s="101"/>
    </row>
    <row r="208" spans="1:6" ht="12.75">
      <c r="A208" s="101"/>
      <c r="B208" s="102"/>
      <c r="C208" s="103"/>
      <c r="D208" s="101"/>
      <c r="E208" s="101"/>
      <c r="F208" s="101"/>
    </row>
    <row r="209" spans="1:6" ht="12.75">
      <c r="A209" s="101"/>
      <c r="B209" s="102"/>
      <c r="C209" s="103"/>
      <c r="D209" s="101"/>
      <c r="E209" s="101"/>
      <c r="F209" s="101"/>
    </row>
    <row r="210" spans="1:6" ht="12.75">
      <c r="A210" s="101"/>
      <c r="B210" s="102"/>
      <c r="C210" s="103"/>
      <c r="D210" s="101"/>
      <c r="E210" s="101"/>
      <c r="F210" s="101"/>
    </row>
    <row r="211" spans="1:6" ht="12.75">
      <c r="A211" s="101"/>
      <c r="B211" s="102"/>
      <c r="C211" s="103"/>
      <c r="D211" s="101"/>
      <c r="E211" s="101"/>
      <c r="F211" s="101"/>
    </row>
    <row r="212" spans="1:6" ht="12.75">
      <c r="A212" s="101"/>
      <c r="B212" s="102"/>
      <c r="C212" s="103"/>
      <c r="D212" s="101"/>
      <c r="E212" s="101"/>
      <c r="F212" s="101"/>
    </row>
    <row r="213" spans="1:6" ht="12.75">
      <c r="A213" s="101"/>
      <c r="B213" s="102"/>
      <c r="C213" s="103"/>
      <c r="D213" s="101"/>
      <c r="E213" s="101"/>
      <c r="F213" s="101"/>
    </row>
    <row r="214" spans="1:6" ht="12.75">
      <c r="A214" s="101"/>
      <c r="B214" s="102"/>
      <c r="C214" s="103"/>
      <c r="D214" s="101"/>
      <c r="E214" s="101"/>
      <c r="F214" s="101"/>
    </row>
    <row r="215" spans="1:6" ht="12.75">
      <c r="A215" s="101"/>
      <c r="B215" s="102"/>
      <c r="C215" s="103"/>
      <c r="D215" s="101"/>
      <c r="E215" s="101"/>
      <c r="F215" s="101"/>
    </row>
    <row r="216" spans="1:6" ht="12.75">
      <c r="A216" s="101"/>
      <c r="B216" s="102"/>
      <c r="C216" s="103"/>
      <c r="D216" s="101"/>
      <c r="E216" s="101"/>
      <c r="F216" s="101"/>
    </row>
    <row r="217" spans="1:6" ht="12.75">
      <c r="A217" s="101"/>
      <c r="B217" s="102"/>
      <c r="C217" s="103"/>
      <c r="D217" s="101"/>
      <c r="E217" s="101"/>
      <c r="F217" s="101"/>
    </row>
    <row r="218" spans="1:6" ht="12.75">
      <c r="A218" s="101"/>
      <c r="B218" s="102"/>
      <c r="C218" s="103"/>
      <c r="D218" s="101"/>
      <c r="E218" s="101"/>
      <c r="F218" s="101"/>
    </row>
    <row r="219" spans="1:6" ht="12.75">
      <c r="A219" s="101"/>
      <c r="B219" s="102"/>
      <c r="C219" s="103"/>
      <c r="D219" s="101"/>
      <c r="E219" s="101"/>
      <c r="F219" s="101"/>
    </row>
    <row r="220" spans="1:6" ht="12.75">
      <c r="A220" s="101"/>
      <c r="B220" s="102"/>
      <c r="C220" s="103"/>
      <c r="D220" s="101"/>
      <c r="E220" s="101"/>
      <c r="F220" s="101"/>
    </row>
    <row r="221" spans="1:6" ht="12.75">
      <c r="A221" s="101"/>
      <c r="B221" s="102"/>
      <c r="C221" s="103"/>
      <c r="D221" s="101"/>
      <c r="E221" s="101"/>
      <c r="F221" s="101"/>
    </row>
    <row r="222" spans="1:6" ht="12.75">
      <c r="A222" s="101"/>
      <c r="B222" s="102"/>
      <c r="C222" s="103"/>
      <c r="D222" s="101"/>
      <c r="E222" s="101"/>
      <c r="F222" s="101"/>
    </row>
    <row r="223" spans="1:6" ht="12.75">
      <c r="A223" s="101"/>
      <c r="B223" s="102"/>
      <c r="C223" s="103"/>
      <c r="D223" s="101"/>
      <c r="E223" s="101"/>
      <c r="F223" s="101"/>
    </row>
    <row r="224" spans="1:6" ht="12.75">
      <c r="A224" s="101"/>
      <c r="B224" s="102"/>
      <c r="C224" s="103"/>
      <c r="D224" s="101"/>
      <c r="E224" s="101"/>
      <c r="F224" s="101"/>
    </row>
    <row r="225" spans="1:6" ht="12.75">
      <c r="A225" s="101"/>
      <c r="B225" s="102"/>
      <c r="C225" s="103"/>
      <c r="D225" s="101"/>
      <c r="E225" s="101"/>
      <c r="F225" s="101"/>
    </row>
    <row r="226" spans="1:6" ht="12.75">
      <c r="A226" s="101"/>
      <c r="B226" s="102"/>
      <c r="C226" s="103"/>
      <c r="D226" s="101"/>
      <c r="E226" s="101"/>
      <c r="F226" s="101"/>
    </row>
    <row r="227" spans="1:6" ht="12.75">
      <c r="A227" s="101"/>
      <c r="B227" s="102"/>
      <c r="C227" s="103"/>
      <c r="D227" s="101"/>
      <c r="E227" s="101"/>
      <c r="F227" s="101"/>
    </row>
    <row r="228" spans="1:6" ht="12.75">
      <c r="A228" s="101"/>
      <c r="B228" s="102"/>
      <c r="C228" s="103"/>
      <c r="D228" s="101"/>
      <c r="E228" s="101"/>
      <c r="F228" s="101"/>
    </row>
    <row r="229" spans="1:6" ht="12.75">
      <c r="A229" s="101"/>
      <c r="B229" s="102"/>
      <c r="C229" s="103"/>
      <c r="D229" s="101"/>
      <c r="E229" s="101"/>
      <c r="F229" s="101"/>
    </row>
    <row r="230" spans="1:6" ht="12.75">
      <c r="A230" s="101"/>
      <c r="B230" s="102"/>
      <c r="C230" s="103"/>
      <c r="D230" s="101"/>
      <c r="E230" s="101"/>
      <c r="F230" s="101"/>
    </row>
    <row r="231" spans="1:6" ht="12.75">
      <c r="A231" s="101"/>
      <c r="B231" s="102"/>
      <c r="C231" s="103"/>
      <c r="D231" s="101"/>
      <c r="E231" s="101"/>
      <c r="F231" s="101"/>
    </row>
    <row r="232" spans="1:6" ht="12.75">
      <c r="A232" s="101"/>
      <c r="B232" s="102"/>
      <c r="C232" s="103"/>
      <c r="D232" s="101"/>
      <c r="E232" s="101"/>
      <c r="F232" s="101"/>
    </row>
    <row r="233" spans="1:6" ht="12.75">
      <c r="A233" s="101"/>
      <c r="B233" s="102"/>
      <c r="C233" s="103"/>
      <c r="D233" s="101"/>
      <c r="E233" s="101"/>
      <c r="F233" s="101"/>
    </row>
    <row r="234" spans="1:6" ht="12.75">
      <c r="A234" s="101"/>
      <c r="B234" s="102"/>
      <c r="C234" s="103"/>
      <c r="D234" s="101"/>
      <c r="E234" s="101"/>
      <c r="F234" s="101"/>
    </row>
    <row r="235" spans="1:6" ht="12.75">
      <c r="A235" s="101"/>
      <c r="B235" s="102"/>
      <c r="C235" s="103"/>
      <c r="D235" s="101"/>
      <c r="E235" s="101"/>
      <c r="F235" s="101"/>
    </row>
    <row r="236" spans="1:6" ht="12.75">
      <c r="A236" s="101"/>
      <c r="B236" s="102"/>
      <c r="C236" s="103"/>
      <c r="D236" s="101"/>
      <c r="E236" s="101"/>
      <c r="F236" s="101"/>
    </row>
    <row r="237" spans="1:6" ht="12.75">
      <c r="A237" s="101"/>
      <c r="B237" s="102"/>
      <c r="C237" s="103"/>
      <c r="D237" s="101"/>
      <c r="E237" s="101"/>
      <c r="F237" s="101"/>
    </row>
    <row r="238" spans="1:6" ht="12.75">
      <c r="A238" s="101"/>
      <c r="B238" s="102"/>
      <c r="C238" s="103"/>
      <c r="D238" s="101"/>
      <c r="E238" s="101"/>
      <c r="F238" s="101"/>
    </row>
    <row r="239" spans="1:6" ht="12.75">
      <c r="A239" s="101"/>
      <c r="B239" s="102"/>
      <c r="C239" s="103"/>
      <c r="D239" s="101"/>
      <c r="E239" s="101"/>
      <c r="F239" s="101"/>
    </row>
    <row r="240" spans="1:6" ht="12.75">
      <c r="A240" s="101"/>
      <c r="B240" s="102"/>
      <c r="C240" s="103"/>
      <c r="D240" s="101"/>
      <c r="E240" s="101"/>
      <c r="F240" s="101"/>
    </row>
    <row r="241" spans="1:6" ht="12.75">
      <c r="A241" s="101"/>
      <c r="B241" s="102"/>
      <c r="C241" s="103"/>
      <c r="D241" s="101"/>
      <c r="E241" s="101"/>
      <c r="F241" s="101"/>
    </row>
    <row r="242" spans="1:6" ht="12.75">
      <c r="A242" s="101"/>
      <c r="B242" s="102"/>
      <c r="C242" s="103"/>
      <c r="D242" s="101"/>
      <c r="E242" s="101"/>
      <c r="F242" s="101"/>
    </row>
    <row r="243" spans="1:6" ht="12.75">
      <c r="A243" s="101"/>
      <c r="B243" s="102"/>
      <c r="C243" s="103"/>
      <c r="D243" s="101"/>
      <c r="E243" s="101"/>
      <c r="F243" s="101"/>
    </row>
    <row r="244" spans="1:6" ht="12.75">
      <c r="A244" s="101"/>
      <c r="B244" s="102"/>
      <c r="C244" s="103"/>
      <c r="D244" s="101"/>
      <c r="E244" s="101"/>
      <c r="F244" s="101"/>
    </row>
    <row r="245" spans="1:6" ht="12.75">
      <c r="A245" s="101"/>
      <c r="B245" s="102"/>
      <c r="C245" s="103"/>
      <c r="D245" s="101"/>
      <c r="E245" s="101"/>
      <c r="F245" s="101"/>
    </row>
    <row r="246" spans="1:6" ht="12.75">
      <c r="A246" s="101"/>
      <c r="B246" s="102"/>
      <c r="C246" s="103"/>
      <c r="D246" s="101"/>
      <c r="E246" s="101"/>
      <c r="F246" s="101"/>
    </row>
    <row r="247" spans="1:6" ht="12.75">
      <c r="A247" s="101"/>
      <c r="B247" s="102"/>
      <c r="C247" s="103"/>
      <c r="D247" s="101"/>
      <c r="E247" s="101"/>
      <c r="F247" s="101"/>
    </row>
  </sheetData>
  <sheetProtection formatColumns="0" formatRows="0"/>
  <mergeCells count="7">
    <mergeCell ref="A60:F60"/>
    <mergeCell ref="D3:D4"/>
    <mergeCell ref="E3:F3"/>
    <mergeCell ref="A1:F1"/>
    <mergeCell ref="A3:A4"/>
    <mergeCell ref="B3:B4"/>
    <mergeCell ref="C3:C4"/>
  </mergeCells>
  <printOptions/>
  <pageMargins left="0.7086614173228347" right="0" top="0" bottom="0" header="0.5118110236220472" footer="0.35433070866141736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2013-05-15T06:18:28Z</dcterms:created>
  <dcterms:modified xsi:type="dcterms:W3CDTF">2013-05-15T06:19:11Z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